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640" activeTab="0"/>
  </bookViews>
  <sheets>
    <sheet name="report1.2013" sheetId="1" r:id="rId1"/>
  </sheets>
  <definedNames>
    <definedName name="_xlnm.Print_Area" localSheetId="0">'report1.2013'!$A$1:$R$85</definedName>
    <definedName name="_xlnm.Print_Titles" localSheetId="0">'report1.2013'!$1:$5</definedName>
  </definedNames>
  <calcPr fullCalcOnLoad="1"/>
</workbook>
</file>

<file path=xl/sharedStrings.xml><?xml version="1.0" encoding="utf-8"?>
<sst xmlns="http://schemas.openxmlformats.org/spreadsheetml/2006/main" count="429" uniqueCount="191">
  <si>
    <t>Copertura vaccinale nei bambini a 24 mesi per ciclo base (3 dosi)</t>
  </si>
  <si>
    <t>1.1.1</t>
  </si>
  <si>
    <t>SI</t>
  </si>
  <si>
    <t>NO</t>
  </si>
  <si>
    <t>Risultati ‐ Obiettivi ‐ Indicatori</t>
  </si>
  <si>
    <t>Intervalli di raggiungimento dell'obiettivo</t>
  </si>
  <si>
    <t>1.1</t>
  </si>
  <si>
    <t>1</t>
  </si>
  <si>
    <t>1.1.2</t>
  </si>
  <si>
    <t>1.1.3</t>
  </si>
  <si>
    <t>1.2</t>
  </si>
  <si>
    <t>1.2.1</t>
  </si>
  <si>
    <t>1.2.2</t>
  </si>
  <si>
    <t>1.2.3</t>
  </si>
  <si>
    <t>1.2.4</t>
  </si>
  <si>
    <t>1.3</t>
  </si>
  <si>
    <t>1.3.1</t>
  </si>
  <si>
    <t xml:space="preserve">1.4 </t>
  </si>
  <si>
    <t>1.4.1</t>
  </si>
  <si>
    <t>1.4.2</t>
  </si>
  <si>
    <t>1.4.3</t>
  </si>
  <si>
    <t>1.4.4</t>
  </si>
  <si>
    <t>2.1</t>
  </si>
  <si>
    <t>2.1.1</t>
  </si>
  <si>
    <t>2.1.3</t>
  </si>
  <si>
    <t>2.1.4</t>
  </si>
  <si>
    <t>2.1.5</t>
  </si>
  <si>
    <t>2.1.6</t>
  </si>
  <si>
    <t>2.2</t>
  </si>
  <si>
    <t>2.2.2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</si>
  <si>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</si>
  <si>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</si>
  <si>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</si>
  <si>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</si>
  <si>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</si>
  <si>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</si>
  <si>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</si>
  <si>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</si>
  <si>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</si>
  <si>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</si>
  <si>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3.1</t>
  </si>
  <si>
    <t>3.1.1</t>
  </si>
  <si>
    <t>3.1.2</t>
  </si>
  <si>
    <t>3.1.3</t>
  </si>
  <si>
    <t>3.1.4</t>
  </si>
  <si>
    <t>3.1.5</t>
  </si>
  <si>
    <t>3.1.6</t>
  </si>
  <si>
    <t>3.2</t>
  </si>
  <si>
    <t>3.2.1</t>
  </si>
  <si>
    <t>3.2.2</t>
  </si>
  <si>
    <t>4.1</t>
  </si>
  <si>
    <t>4.1.1</t>
  </si>
  <si>
    <t>4.1.2</t>
  </si>
  <si>
    <t>4.2</t>
  </si>
  <si>
    <t>4.2.1</t>
  </si>
  <si>
    <t>4.3</t>
  </si>
  <si>
    <t>4.3.1</t>
  </si>
  <si>
    <t>4.4</t>
  </si>
  <si>
    <t>4.4.1</t>
  </si>
  <si>
    <t>4.4.2</t>
  </si>
  <si>
    <t>4.5</t>
  </si>
  <si>
    <t>4.5.1</t>
  </si>
  <si>
    <t>5.1</t>
  </si>
  <si>
    <t>5.1.1</t>
  </si>
  <si>
    <t>5.1.2</t>
  </si>
  <si>
    <t>5.2</t>
  </si>
  <si>
    <t>5.2.1</t>
  </si>
  <si>
    <t>TUTELA DELLA SALUTE</t>
  </si>
  <si>
    <t>Prevenzione primaria</t>
  </si>
  <si>
    <t>Razionalizzazione delle risorse economiche e finanziarie</t>
  </si>
  <si>
    <t xml:space="preserve">Copertura per vaccino MPR </t>
  </si>
  <si>
    <t xml:space="preserve">Copertura per vaccino antinfluenzale over 64 anni </t>
  </si>
  <si>
    <t>*</t>
  </si>
  <si>
    <t>Percentuale dei campioni analizzati di farmaci e contaminanti negli alimenti di origine animale</t>
  </si>
  <si>
    <t xml:space="preserve"> inferiore a</t>
  </si>
  <si>
    <t>da</t>
  </si>
  <si>
    <t xml:space="preserve">a </t>
  </si>
  <si>
    <t xml:space="preserve">maggiore di </t>
  </si>
  <si>
    <t>Prevenzione secondaria</t>
  </si>
  <si>
    <t>Estensione grezza dello screening mammografico</t>
  </si>
  <si>
    <t>Adesione grezza dello screening mammografico</t>
  </si>
  <si>
    <t>Estensione grezza dello screening cervice uterina</t>
  </si>
  <si>
    <t>Adesione grezza dello screening cervice uterina</t>
  </si>
  <si>
    <t>Sicurezza negli ambienti di lavoro</t>
  </si>
  <si>
    <t>Percentuale di imprese attive sul territorio controllate</t>
  </si>
  <si>
    <t>Sanità veterinaria</t>
  </si>
  <si>
    <t>Percentuale di allevamenti controllati per brucellosi ovicaprina, bovina e bufalina</t>
  </si>
  <si>
    <t>Percentuale di aziende ovicaprine controllate per anagrafe ovicaprina</t>
  </si>
  <si>
    <t>PERFORMANCE ORGANIZZATIVE E CLINICHE AZIENDALI</t>
  </si>
  <si>
    <t>Appropriatezza organizzativa</t>
  </si>
  <si>
    <t>Tasso ospedalizzazione ricoveri ordinari acuti per 1.000 residenti standardizzato per età e sesso</t>
  </si>
  <si>
    <t>Percentuale di dimessi da reparti chirurgici con DRG medici per i ricoveri ordinari</t>
  </si>
  <si>
    <t>Percentuale di ricoveri effettuati in Day‐Surgery per i Drg LEA Chirurgici</t>
  </si>
  <si>
    <t>Percentuale di ricoveri in DH medico con finalità diagnostica</t>
  </si>
  <si>
    <t>Percentuale di ricoveri ordinari medici brevi</t>
  </si>
  <si>
    <t>Giorni di degenza media precedenti l’intervento chirurgico</t>
  </si>
  <si>
    <t>Appropriatezza clinica</t>
  </si>
  <si>
    <t>Percentuale di interventi per frattura del femore con durata di degenza tra l'ammissione e l'intervento ≤ 2 giorni</t>
  </si>
  <si>
    <t>Percentuale di parti con taglio cesareo primario</t>
  </si>
  <si>
    <t>Efficacia assistenziale territoriale</t>
  </si>
  <si>
    <t>Percentuale di over 64 anni trattati in ADI</t>
  </si>
  <si>
    <t>Percentuale di abbandono di pazienti in terapia con statine</t>
  </si>
  <si>
    <t>Incidenza dei sartani sulle sostanze ad azione sul sistema renina ‐ angiotensina</t>
  </si>
  <si>
    <t>Percentuale di abbandono di pazienti in terapia con antidepressivi</t>
  </si>
  <si>
    <t>GESTIONE ECONOMICO FINANZIARIA</t>
  </si>
  <si>
    <t>Efficienza prescrittiva farmaceutica</t>
  </si>
  <si>
    <t>Rispetto del tetto massimo di spesa farmaceutica territoriale</t>
  </si>
  <si>
    <t>Spesa farmaceutica territoriale pro‐capite</t>
  </si>
  <si>
    <t>Percentuale di derivati diidropiridinici non coperti da brevetto</t>
  </si>
  <si>
    <t>Percentuale di ACE inibitori associati non coperti da brevetto</t>
  </si>
  <si>
    <t>Percentuale di sartani a brevetto scaduto presenti nella lista di trasparenza AIFA non associato sui sartani non associati</t>
  </si>
  <si>
    <t>Percentuale di sartani a brevetto scaduto presenti nella lista di trasparenza AIFA associato sui sartani associati</t>
  </si>
  <si>
    <t>Ottimizzazione della gestione delle rimanenze di magazzino</t>
  </si>
  <si>
    <t>Investimenti ex art. 20</t>
  </si>
  <si>
    <t>CONSEGUIMENTO DI OBIETTIVI STRATEGICI REGIONALI</t>
  </si>
  <si>
    <t>Utilizzo dei flussi informativi</t>
  </si>
  <si>
    <t>Flussi inviati in maniera tempestiva e completa (A)</t>
  </si>
  <si>
    <t>Flussi inviati in maniera tempestiva e completa (B)</t>
  </si>
  <si>
    <t>Revisione contabile</t>
  </si>
  <si>
    <t>Certificazione del bilancio</t>
  </si>
  <si>
    <t>Controllo cartelle cliniche</t>
  </si>
  <si>
    <t>Valutazione appropriatezza cartelle cliniche</t>
  </si>
  <si>
    <t>Risk management</t>
  </si>
  <si>
    <t>Piano di previsione delle attività di Risk Management</t>
  </si>
  <si>
    <t>Relazione di attuazione delle attività di Risk Management</t>
  </si>
  <si>
    <t>Valutazione strategie per il controllo del dolore</t>
  </si>
  <si>
    <t>Consumo di farmaci oppioidi</t>
  </si>
  <si>
    <t>OBIETTIVI DI EMPOWERMENT</t>
  </si>
  <si>
    <t>Soddisfazione degli utenti</t>
  </si>
  <si>
    <t>Produzione relazione sulla customer satisfaction</t>
  </si>
  <si>
    <t>Produzione bilancio sociale</t>
  </si>
  <si>
    <t>Liste di attesa</t>
  </si>
  <si>
    <t>Miglioramento sui tempi di attesa</t>
  </si>
  <si>
    <t>2.1.2</t>
  </si>
  <si>
    <t>maggiore di</t>
  </si>
  <si>
    <t>inferiore a</t>
  </si>
  <si>
    <t>Indicatori per la VGP</t>
  </si>
  <si>
    <t>Sistema di pesi</t>
  </si>
  <si>
    <t xml:space="preserve">UOC AREA DI STAFF BUDGET E CONTROLLO DI GESTIONE </t>
  </si>
  <si>
    <t>SI - Positiva con limitazioni</t>
  </si>
  <si>
    <t>SI (&gt;=10%)</t>
  </si>
  <si>
    <t>NO (&lt; 10%)</t>
  </si>
  <si>
    <t>Punti conseguibili</t>
  </si>
  <si>
    <t>11,33%</t>
  </si>
  <si>
    <t>1,37</t>
  </si>
  <si>
    <t>43,58%</t>
  </si>
  <si>
    <t>32,06%</t>
  </si>
  <si>
    <t>SI (&lt; 13)</t>
  </si>
  <si>
    <t>DIRETTORE DOTT.GIOVANNI BERARDINO CHIARELLI</t>
  </si>
  <si>
    <t>UOS SIA Amb.Terr. ex ASL3</t>
  </si>
  <si>
    <t>Consumo di farmaci antibiotici 10% maggiore (DDD/die x 1000 ab.)</t>
  </si>
  <si>
    <t>23,65</t>
  </si>
  <si>
    <t>Consumo di inibitori di pompa protonica UP/Paz./anno</t>
  </si>
  <si>
    <t>30,26</t>
  </si>
  <si>
    <t>Tasso di ospedalizzazione per diabete in residenti della fascia di età: 20‐74 anni (x 100.000)</t>
  </si>
  <si>
    <t>Tasso di ospedalizzazione per BPCO in residenti della fascia di età: 50‐74 anni (x 100.000)</t>
  </si>
  <si>
    <t>Tasso di ospedalizzazione per scompenso in residenti della fascia di età: 50‐74 anni (x 100.000)</t>
  </si>
  <si>
    <t>2.2.1</t>
  </si>
  <si>
    <t>DIR.RESP. DOTT. ANGELO R. DALIA</t>
  </si>
  <si>
    <t>Elaborazione a cura: Tecnostrutture di staff U.O.C. BUDGET CONTROLLO DI GESTIONE - U.O.S. SISTEMA INFORMATIVO AUTOMATIZZATO Ambito territoriale di Lagonegro</t>
  </si>
  <si>
    <t xml:space="preserve">AZIENDA SANITARIA POTENZA </t>
  </si>
  <si>
    <t>====</t>
  </si>
  <si>
    <t>Report 1^ verifica 2013 grado di conseguimento degli obiettivi fissati con DGR n.298/2012</t>
  </si>
  <si>
    <t>ND</t>
  </si>
  <si>
    <t>1/1-31/3</t>
  </si>
  <si>
    <t>1/1-30/4</t>
  </si>
  <si>
    <t>Percentuale di allevamenti controllati per TBC bovina,bufalina</t>
  </si>
  <si>
    <t xml:space="preserve">Ultimo dato disponibile al 31.5 </t>
  </si>
  <si>
    <t>IN ITINERE</t>
  </si>
  <si>
    <t>BILANCIO 2012</t>
  </si>
  <si>
    <t>1/1-31/5</t>
  </si>
  <si>
    <t>9,06%</t>
  </si>
  <si>
    <t>anno 2012 - Risultato verifica finale 2012</t>
  </si>
  <si>
    <t>La Marno nel calcolo applica il seguente correttivo: "esclusione dei nuovi trattati con due confezioni da Novembre a Dicembre 2011"</t>
  </si>
  <si>
    <t>4.3.1 bis</t>
  </si>
  <si>
    <t>Trasmissione alla Dipartimento della relazione  sui controlli</t>
  </si>
  <si>
    <t>Il dato è calcolato sulle liste critiche individuate nella DGR 298/2012.  (47*100/68=70%)</t>
  </si>
  <si>
    <t>592 cartelle controllate*100/5.200 dimessi= 11,38%</t>
  </si>
  <si>
    <t>L'estensione è stata calcolata dividendo la popolazione bersaglio (44.015) per 23 (il progetto  è iniziato a febbraio 2013) .Il denominatore è stato ottenuto moltiplicando il risultato ottenuto per 3 mesi di attività. Il software Dedalus da marzo 2012 non consente di estrarre il risultato per ambito.</t>
  </si>
  <si>
    <t>Obiettivo aziendale 2013: euro 197.</t>
  </si>
  <si>
    <r>
      <t>NO (</t>
    </r>
    <r>
      <rPr>
        <b/>
        <u val="single"/>
        <sz val="8"/>
        <color indexed="8"/>
        <rFont val="Calibri"/>
        <family val="2"/>
      </rPr>
      <t>&gt;</t>
    </r>
    <r>
      <rPr>
        <b/>
        <sz val="8"/>
        <color indexed="8"/>
        <rFont val="Calibri"/>
        <family val="2"/>
      </rPr>
      <t xml:space="preserve"> 13)</t>
    </r>
  </si>
  <si>
    <t>Obiettivo aziendale 2013: 11,35%</t>
  </si>
  <si>
    <t>NOTE</t>
  </si>
  <si>
    <t>LAGONEGRO 19.07.2013</t>
  </si>
  <si>
    <t>106,55*</t>
  </si>
  <si>
    <t>Il Tasso di Ospedalizzazione è quello calcolato al 31.12.2012 considerando solo la standardizzazione per fascia di età, in quanto l'elaborazione per sesso non è realizzabile per l'indisponibilità dei dati di mobilità infraregionali ed extraregionali da parte degli uffici Regionali. Inoltre, i dati dei ricoveri per residenti nelle strutture ospedaliere della ASP, sono stati proiettati a fine anno per renderli omogenei con quelli di mobilità, anch'essi rappresentati su base annua.</t>
  </si>
  <si>
    <t>2012/2013</t>
  </si>
  <si>
    <t xml:space="preserve">anno  2012 - 1^ verifica intermedia </t>
  </si>
  <si>
    <t xml:space="preserve">anno  2013 - 1^ verifica intermedia </t>
  </si>
  <si>
    <t>31/12/2012</t>
  </si>
  <si>
    <t>Si considera la campagna vaccinale dell'ultimo inverno (2011-2012 per il 2012=61,08%) (2012-2013 per il 2013=54%)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</si>
</sst>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Bodoni MT Black"/>
      <family val="1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Bodoni MT Black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49" fontId="45" fillId="34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3" fontId="51" fillId="35" borderId="10" xfId="43" applyFont="1" applyFill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center" vertical="center"/>
    </xf>
    <xf numFmtId="10" fontId="49" fillId="35" borderId="10" xfId="0" applyNumberFormat="1" applyFont="1" applyFill="1" applyBorder="1" applyAlignment="1">
      <alignment horizontal="center" vertical="center"/>
    </xf>
    <xf numFmtId="10" fontId="49" fillId="33" borderId="12" xfId="0" applyNumberFormat="1" applyFont="1" applyFill="1" applyBorder="1" applyAlignment="1">
      <alignment horizontal="center" vertical="center"/>
    </xf>
    <xf numFmtId="9" fontId="48" fillId="35" borderId="10" xfId="0" applyNumberFormat="1" applyFont="1" applyFill="1" applyBorder="1" applyAlignment="1">
      <alignment horizontal="center" vertical="center"/>
    </xf>
    <xf numFmtId="10" fontId="52" fillId="35" borderId="10" xfId="0" applyNumberFormat="1" applyFont="1" applyFill="1" applyBorder="1" applyAlignment="1">
      <alignment horizontal="center" vertical="center"/>
    </xf>
    <xf numFmtId="10" fontId="52" fillId="35" borderId="10" xfId="0" applyNumberFormat="1" applyFont="1" applyFill="1" applyBorder="1" applyAlignment="1">
      <alignment horizontal="center" vertical="center" wrapText="1"/>
    </xf>
    <xf numFmtId="2" fontId="52" fillId="35" borderId="10" xfId="0" applyNumberFormat="1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/>
    </xf>
    <xf numFmtId="49" fontId="52" fillId="33" borderId="12" xfId="0" applyNumberFormat="1" applyFont="1" applyFill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 wrapText="1"/>
    </xf>
    <xf numFmtId="10" fontId="52" fillId="33" borderId="12" xfId="0" applyNumberFormat="1" applyFont="1" applyFill="1" applyBorder="1" applyAlignment="1">
      <alignment horizontal="center" vertical="center"/>
    </xf>
    <xf numFmtId="10" fontId="49" fillId="35" borderId="10" xfId="0" applyNumberFormat="1" applyFont="1" applyFill="1" applyBorder="1" applyAlignment="1" quotePrefix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 wrapText="1"/>
    </xf>
    <xf numFmtId="10" fontId="53" fillId="3" borderId="12" xfId="0" applyNumberFormat="1" applyFont="1" applyFill="1" applyBorder="1" applyAlignment="1">
      <alignment horizontal="center" vertical="center"/>
    </xf>
    <xf numFmtId="10" fontId="52" fillId="35" borderId="12" xfId="0" applyNumberFormat="1" applyFont="1" applyFill="1" applyBorder="1" applyAlignment="1">
      <alignment horizontal="center"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horizontal="center" vertical="center"/>
    </xf>
    <xf numFmtId="49" fontId="52" fillId="2" borderId="10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left" vertical="center" wrapText="1"/>
    </xf>
    <xf numFmtId="0" fontId="45" fillId="34" borderId="16" xfId="0" applyNumberFormat="1" applyFont="1" applyFill="1" applyBorder="1" applyAlignment="1">
      <alignment horizontal="left" vertical="center" wrapText="1"/>
    </xf>
    <xf numFmtId="49" fontId="45" fillId="36" borderId="17" xfId="0" applyNumberFormat="1" applyFont="1" applyFill="1" applyBorder="1" applyAlignment="1">
      <alignment horizontal="center" vertical="center"/>
    </xf>
    <xf numFmtId="49" fontId="45" fillId="36" borderId="18" xfId="0" applyNumberFormat="1" applyFont="1" applyFill="1" applyBorder="1" applyAlignment="1">
      <alignment horizontal="center" vertical="center"/>
    </xf>
    <xf numFmtId="0" fontId="45" fillId="36" borderId="18" xfId="0" applyFont="1" applyFill="1" applyBorder="1" applyAlignment="1">
      <alignment horizontal="center" vertical="center"/>
    </xf>
    <xf numFmtId="49" fontId="49" fillId="36" borderId="18" xfId="0" applyNumberFormat="1" applyFont="1" applyFill="1" applyBorder="1" applyAlignment="1">
      <alignment vertical="center"/>
    </xf>
    <xf numFmtId="0" fontId="45" fillId="36" borderId="19" xfId="0" applyFont="1" applyFill="1" applyBorder="1" applyAlignment="1">
      <alignment horizontal="center" vertical="center"/>
    </xf>
    <xf numFmtId="49" fontId="45" fillId="36" borderId="20" xfId="0" applyNumberFormat="1" applyFont="1" applyFill="1" applyBorder="1" applyAlignment="1">
      <alignment horizontal="center" vertical="center"/>
    </xf>
    <xf numFmtId="49" fontId="45" fillId="36" borderId="21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/>
    </xf>
    <xf numFmtId="49" fontId="45" fillId="35" borderId="23" xfId="0" applyNumberFormat="1" applyFont="1" applyFill="1" applyBorder="1" applyAlignment="1">
      <alignment horizontal="center" vertical="center"/>
    </xf>
    <xf numFmtId="49" fontId="54" fillId="33" borderId="12" xfId="0" applyNumberFormat="1" applyFont="1" applyFill="1" applyBorder="1" applyAlignment="1">
      <alignment horizontal="center" vertical="center"/>
    </xf>
    <xf numFmtId="49" fontId="54" fillId="2" borderId="10" xfId="0" applyNumberFormat="1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>
      <alignment horizontal="center" vertical="center" wrapText="1"/>
    </xf>
    <xf numFmtId="10" fontId="53" fillId="2" borderId="10" xfId="0" applyNumberFormat="1" applyFont="1" applyFill="1" applyBorder="1" applyAlignment="1">
      <alignment horizontal="center" vertical="center"/>
    </xf>
    <xf numFmtId="10" fontId="53" fillId="3" borderId="10" xfId="0" applyNumberFormat="1" applyFont="1" applyFill="1" applyBorder="1" applyAlignment="1">
      <alignment horizontal="center" vertical="center"/>
    </xf>
    <xf numFmtId="49" fontId="53" fillId="33" borderId="12" xfId="0" applyNumberFormat="1" applyFont="1" applyFill="1" applyBorder="1" applyAlignment="1">
      <alignment horizontal="center" vertical="center"/>
    </xf>
    <xf numFmtId="10" fontId="53" fillId="10" borderId="10" xfId="0" applyNumberFormat="1" applyFont="1" applyFill="1" applyBorder="1" applyAlignment="1">
      <alignment horizontal="center" vertical="center"/>
    </xf>
    <xf numFmtId="0" fontId="53" fillId="10" borderId="10" xfId="0" applyNumberFormat="1" applyFont="1" applyFill="1" applyBorder="1" applyAlignment="1">
      <alignment horizontal="center" vertical="center"/>
    </xf>
    <xf numFmtId="49" fontId="53" fillId="2" borderId="10" xfId="0" applyNumberFormat="1" applyFont="1" applyFill="1" applyBorder="1" applyAlignment="1">
      <alignment horizontal="center" vertical="center"/>
    </xf>
    <xf numFmtId="49" fontId="53" fillId="10" borderId="10" xfId="0" applyNumberFormat="1" applyFont="1" applyFill="1" applyBorder="1" applyAlignment="1">
      <alignment horizontal="center" vertical="center"/>
    </xf>
    <xf numFmtId="0" fontId="53" fillId="3" borderId="10" xfId="0" applyNumberFormat="1" applyFont="1" applyFill="1" applyBorder="1" applyAlignment="1">
      <alignment horizontal="center" vertical="center"/>
    </xf>
    <xf numFmtId="49" fontId="53" fillId="3" borderId="10" xfId="0" applyNumberFormat="1" applyFont="1" applyFill="1" applyBorder="1" applyAlignment="1">
      <alignment horizontal="center" vertical="center"/>
    </xf>
    <xf numFmtId="0" fontId="53" fillId="2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vertical="center"/>
    </xf>
    <xf numFmtId="0" fontId="55" fillId="35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10" fontId="54" fillId="35" borderId="10" xfId="0" applyNumberFormat="1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>
      <alignment horizontal="center" vertical="center"/>
    </xf>
    <xf numFmtId="0" fontId="56" fillId="3" borderId="10" xfId="0" applyFont="1" applyFill="1" applyBorder="1" applyAlignment="1">
      <alignment horizontal="center" vertical="center"/>
    </xf>
    <xf numFmtId="0" fontId="56" fillId="10" borderId="10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6" fillId="6" borderId="24" xfId="0" applyFont="1" applyFill="1" applyBorder="1" applyAlignment="1">
      <alignment horizontal="center" vertical="center"/>
    </xf>
    <xf numFmtId="49" fontId="49" fillId="35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0" fontId="45" fillId="5" borderId="11" xfId="0" applyNumberFormat="1" applyFont="1" applyFill="1" applyBorder="1" applyAlignment="1">
      <alignment horizontal="center" vertical="center"/>
    </xf>
    <xf numFmtId="0" fontId="55" fillId="5" borderId="10" xfId="0" applyFont="1" applyFill="1" applyBorder="1" applyAlignment="1">
      <alignment vertical="center"/>
    </xf>
    <xf numFmtId="0" fontId="0" fillId="5" borderId="10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/>
    </xf>
    <xf numFmtId="10" fontId="49" fillId="5" borderId="12" xfId="0" applyNumberFormat="1" applyFont="1" applyFill="1" applyBorder="1" applyAlignment="1">
      <alignment horizontal="center" vertical="center"/>
    </xf>
    <xf numFmtId="49" fontId="53" fillId="5" borderId="12" xfId="0" applyNumberFormat="1" applyFont="1" applyFill="1" applyBorder="1" applyAlignment="1">
      <alignment horizontal="center" vertical="center"/>
    </xf>
    <xf numFmtId="49" fontId="49" fillId="5" borderId="12" xfId="0" applyNumberFormat="1" applyFont="1" applyFill="1" applyBorder="1" applyAlignment="1">
      <alignment horizontal="center" vertical="center"/>
    </xf>
    <xf numFmtId="49" fontId="54" fillId="5" borderId="12" xfId="0" applyNumberFormat="1" applyFont="1" applyFill="1" applyBorder="1" applyAlignment="1">
      <alignment horizontal="center" vertical="center"/>
    </xf>
    <xf numFmtId="49" fontId="45" fillId="5" borderId="25" xfId="0" applyNumberFormat="1" applyFont="1" applyFill="1" applyBorder="1" applyAlignment="1">
      <alignment horizontal="center" vertical="center"/>
    </xf>
    <xf numFmtId="0" fontId="50" fillId="5" borderId="26" xfId="0" applyFont="1" applyFill="1" applyBorder="1" applyAlignment="1">
      <alignment vertical="center"/>
    </xf>
    <xf numFmtId="0" fontId="0" fillId="5" borderId="26" xfId="0" applyFill="1" applyBorder="1" applyAlignment="1">
      <alignment horizontal="center" vertical="center"/>
    </xf>
    <xf numFmtId="0" fontId="49" fillId="5" borderId="26" xfId="0" applyFont="1" applyFill="1" applyBorder="1" applyAlignment="1">
      <alignment horizontal="center" vertical="center"/>
    </xf>
    <xf numFmtId="49" fontId="49" fillId="5" borderId="27" xfId="0" applyNumberFormat="1" applyFont="1" applyFill="1" applyBorder="1" applyAlignment="1">
      <alignment horizontal="center" vertical="center"/>
    </xf>
    <xf numFmtId="49" fontId="57" fillId="36" borderId="28" xfId="0" applyNumberFormat="1" applyFont="1" applyFill="1" applyBorder="1" applyAlignment="1">
      <alignment horizontal="center" vertical="center" wrapText="1"/>
    </xf>
    <xf numFmtId="2" fontId="52" fillId="35" borderId="10" xfId="0" applyNumberFormat="1" applyFont="1" applyFill="1" applyBorder="1" applyAlignment="1">
      <alignment horizontal="center" vertical="center"/>
    </xf>
    <xf numFmtId="1" fontId="52" fillId="35" borderId="10" xfId="0" applyNumberFormat="1" applyFont="1" applyFill="1" applyBorder="1" applyAlignment="1">
      <alignment horizontal="center" vertical="center"/>
    </xf>
    <xf numFmtId="1" fontId="53" fillId="3" borderId="10" xfId="0" applyNumberFormat="1" applyFont="1" applyFill="1" applyBorder="1" applyAlignment="1">
      <alignment horizontal="center" vertical="center"/>
    </xf>
    <xf numFmtId="0" fontId="45" fillId="35" borderId="29" xfId="0" applyNumberFormat="1" applyFont="1" applyFill="1" applyBorder="1" applyAlignment="1">
      <alignment horizontal="left" vertical="center" wrapText="1"/>
    </xf>
    <xf numFmtId="0" fontId="45" fillId="35" borderId="30" xfId="0" applyNumberFormat="1" applyFont="1" applyFill="1" applyBorder="1" applyAlignment="1">
      <alignment horizontal="left" vertical="center" wrapText="1"/>
    </xf>
    <xf numFmtId="0" fontId="45" fillId="35" borderId="31" xfId="0" applyNumberFormat="1" applyFont="1" applyFill="1" applyBorder="1" applyAlignment="1">
      <alignment horizontal="left" vertical="center" wrapText="1"/>
    </xf>
    <xf numFmtId="0" fontId="45" fillId="34" borderId="12" xfId="0" applyNumberFormat="1" applyFont="1" applyFill="1" applyBorder="1" applyAlignment="1">
      <alignment horizontal="left" vertical="center" wrapText="1"/>
    </xf>
    <xf numFmtId="0" fontId="45" fillId="34" borderId="32" xfId="0" applyNumberFormat="1" applyFont="1" applyFill="1" applyBorder="1" applyAlignment="1">
      <alignment horizontal="left" vertical="center" wrapText="1"/>
    </xf>
    <xf numFmtId="0" fontId="45" fillId="34" borderId="33" xfId="0" applyNumberFormat="1" applyFont="1" applyFill="1" applyBorder="1" applyAlignment="1">
      <alignment horizontal="left" vertical="center" wrapText="1"/>
    </xf>
    <xf numFmtId="0" fontId="45" fillId="36" borderId="18" xfId="0" applyFont="1" applyFill="1" applyBorder="1" applyAlignment="1">
      <alignment horizontal="center" vertical="center"/>
    </xf>
    <xf numFmtId="0" fontId="45" fillId="36" borderId="21" xfId="0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left" vertical="center" wrapText="1"/>
    </xf>
    <xf numFmtId="0" fontId="45" fillId="34" borderId="16" xfId="0" applyNumberFormat="1" applyFont="1" applyFill="1" applyBorder="1" applyAlignment="1">
      <alignment horizontal="left" vertical="center" wrapText="1"/>
    </xf>
    <xf numFmtId="49" fontId="57" fillId="36" borderId="34" xfId="0" applyNumberFormat="1" applyFont="1" applyFill="1" applyBorder="1" applyAlignment="1">
      <alignment horizontal="center" vertical="center" wrapText="1"/>
    </xf>
    <xf numFmtId="0" fontId="54" fillId="36" borderId="35" xfId="0" applyFont="1" applyFill="1" applyBorder="1" applyAlignment="1">
      <alignment horizontal="center"/>
    </xf>
    <xf numFmtId="0" fontId="54" fillId="36" borderId="36" xfId="0" applyFont="1" applyFill="1" applyBorder="1" applyAlignment="1">
      <alignment horizontal="center"/>
    </xf>
    <xf numFmtId="49" fontId="58" fillId="36" borderId="0" xfId="0" applyNumberFormat="1" applyFont="1" applyFill="1" applyBorder="1" applyAlignment="1">
      <alignment horizontal="center" vertical="center" wrapText="1"/>
    </xf>
    <xf numFmtId="0" fontId="59" fillId="36" borderId="0" xfId="0" applyFont="1" applyFill="1" applyAlignment="1">
      <alignment/>
    </xf>
    <xf numFmtId="0" fontId="59" fillId="36" borderId="37" xfId="0" applyFont="1" applyFill="1" applyBorder="1" applyAlignment="1">
      <alignment/>
    </xf>
    <xf numFmtId="49" fontId="60" fillId="36" borderId="17" xfId="0" applyNumberFormat="1" applyFont="1" applyFill="1" applyBorder="1" applyAlignment="1">
      <alignment horizontal="center" vertical="center"/>
    </xf>
    <xf numFmtId="49" fontId="60" fillId="36" borderId="18" xfId="0" applyNumberFormat="1" applyFont="1" applyFill="1" applyBorder="1" applyAlignment="1">
      <alignment horizontal="center" vertical="center"/>
    </xf>
    <xf numFmtId="49" fontId="60" fillId="36" borderId="19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left" vertical="center" wrapText="1"/>
    </xf>
    <xf numFmtId="0" fontId="49" fillId="35" borderId="38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9" fontId="45" fillId="3" borderId="10" xfId="0" applyNumberFormat="1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9" fontId="45" fillId="10" borderId="10" xfId="0" applyNumberFormat="1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/>
    </xf>
    <xf numFmtId="9" fontId="45" fillId="6" borderId="10" xfId="0" applyNumberFormat="1" applyFont="1" applyFill="1" applyBorder="1" applyAlignment="1">
      <alignment horizontal="center" vertical="center"/>
    </xf>
    <xf numFmtId="0" fontId="45" fillId="6" borderId="24" xfId="0" applyFont="1" applyFill="1" applyBorder="1" applyAlignment="1">
      <alignment horizontal="center" vertical="center"/>
    </xf>
    <xf numFmtId="0" fontId="45" fillId="5" borderId="26" xfId="0" applyFont="1" applyFill="1" applyBorder="1" applyAlignment="1">
      <alignment horizontal="left" vertical="center"/>
    </xf>
    <xf numFmtId="0" fontId="0" fillId="5" borderId="27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5" fillId="36" borderId="10" xfId="0" applyNumberFormat="1" applyFont="1" applyFill="1" applyBorder="1" applyAlignment="1">
      <alignment horizontal="center" vertical="center" wrapText="1"/>
    </xf>
    <xf numFmtId="49" fontId="45" fillId="36" borderId="10" xfId="0" applyNumberFormat="1" applyFont="1" applyFill="1" applyBorder="1" applyAlignment="1">
      <alignment horizontal="center" vertical="center" wrapText="1"/>
    </xf>
    <xf numFmtId="0" fontId="45" fillId="36" borderId="24" xfId="0" applyFont="1" applyFill="1" applyBorder="1" applyAlignment="1">
      <alignment horizontal="center" vertical="center"/>
    </xf>
    <xf numFmtId="0" fontId="45" fillId="36" borderId="13" xfId="0" applyNumberFormat="1" applyFont="1" applyFill="1" applyBorder="1" applyAlignment="1">
      <alignment horizontal="center" vertical="center" wrapText="1"/>
    </xf>
    <xf numFmtId="0" fontId="45" fillId="36" borderId="26" xfId="0" applyNumberFormat="1" applyFont="1" applyFill="1" applyBorder="1" applyAlignment="1">
      <alignment horizontal="center" vertical="center" wrapText="1"/>
    </xf>
    <xf numFmtId="0" fontId="45" fillId="5" borderId="12" xfId="0" applyFont="1" applyFill="1" applyBorder="1" applyAlignment="1">
      <alignment horizontal="left" vertical="center" wrapText="1"/>
    </xf>
    <xf numFmtId="0" fontId="45" fillId="5" borderId="38" xfId="0" applyFont="1" applyFill="1" applyBorder="1" applyAlignment="1">
      <alignment horizontal="left" vertical="center" wrapText="1"/>
    </xf>
    <xf numFmtId="0" fontId="45" fillId="5" borderId="12" xfId="0" applyFont="1" applyFill="1" applyBorder="1" applyAlignment="1">
      <alignment horizontal="center" vertical="center"/>
    </xf>
    <xf numFmtId="0" fontId="45" fillId="5" borderId="32" xfId="0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horizontal="center" vertical="center"/>
    </xf>
    <xf numFmtId="0" fontId="56" fillId="3" borderId="10" xfId="0" applyFont="1" applyFill="1" applyBorder="1" applyAlignment="1">
      <alignment horizontal="center" vertical="center"/>
    </xf>
    <xf numFmtId="0" fontId="56" fillId="10" borderId="10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6" fillId="6" borderId="24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6" fillId="10" borderId="12" xfId="0" applyFont="1" applyFill="1" applyBorder="1" applyAlignment="1">
      <alignment horizontal="center" vertical="center" wrapText="1"/>
    </xf>
    <xf numFmtId="0" fontId="56" fillId="10" borderId="32" xfId="0" applyFont="1" applyFill="1" applyBorder="1" applyAlignment="1">
      <alignment horizontal="center" vertical="center" wrapText="1"/>
    </xf>
    <xf numFmtId="0" fontId="56" fillId="10" borderId="38" xfId="0" applyFont="1" applyFill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vertical="center"/>
    </xf>
    <xf numFmtId="0" fontId="56" fillId="10" borderId="32" xfId="0" applyFont="1" applyFill="1" applyBorder="1" applyAlignment="1">
      <alignment horizontal="center" vertical="center"/>
    </xf>
    <xf numFmtId="0" fontId="56" fillId="10" borderId="38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/>
    </xf>
    <xf numFmtId="0" fontId="56" fillId="3" borderId="38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0" fontId="56" fillId="2" borderId="38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left" vertical="center"/>
    </xf>
    <xf numFmtId="0" fontId="49" fillId="35" borderId="38" xfId="0" applyFont="1" applyFill="1" applyBorder="1" applyAlignment="1">
      <alignment horizontal="left" vertical="center"/>
    </xf>
    <xf numFmtId="0" fontId="56" fillId="2" borderId="10" xfId="0" applyFont="1" applyFill="1" applyBorder="1" applyAlignment="1">
      <alignment horizontal="center" vertical="center"/>
    </xf>
    <xf numFmtId="0" fontId="56" fillId="2" borderId="24" xfId="0" applyFont="1" applyFill="1" applyBorder="1" applyAlignment="1">
      <alignment horizontal="center" vertical="center"/>
    </xf>
    <xf numFmtId="49" fontId="49" fillId="36" borderId="21" xfId="0" applyNumberFormat="1" applyFont="1" applyFill="1" applyBorder="1" applyAlignment="1">
      <alignment horizontal="center" vertical="center"/>
    </xf>
    <xf numFmtId="49" fontId="57" fillId="36" borderId="20" xfId="0" applyNumberFormat="1" applyFont="1" applyFill="1" applyBorder="1" applyAlignment="1">
      <alignment horizontal="center" vertical="center"/>
    </xf>
    <xf numFmtId="49" fontId="57" fillId="36" borderId="21" xfId="0" applyNumberFormat="1" applyFont="1" applyFill="1" applyBorder="1" applyAlignment="1">
      <alignment horizontal="center" vertical="center"/>
    </xf>
    <xf numFmtId="49" fontId="57" fillId="36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view="pageBreakPreview" zoomScale="60" zoomScaleNormal="75" zoomScalePageLayoutView="0" workbookViewId="0" topLeftCell="A1">
      <pane xSplit="8" ySplit="17" topLeftCell="I69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B76" sqref="B76:R76"/>
    </sheetView>
  </sheetViews>
  <sheetFormatPr defaultColWidth="9.140625" defaultRowHeight="15"/>
  <cols>
    <col min="1" max="1" width="7.8515625" style="6" customWidth="1"/>
    <col min="2" max="2" width="51.28125" style="4" customWidth="1"/>
    <col min="3" max="3" width="15.7109375" style="3" customWidth="1"/>
    <col min="4" max="4" width="13.140625" style="13" customWidth="1"/>
    <col min="5" max="5" width="13.57421875" style="2" customWidth="1"/>
    <col min="6" max="6" width="11.8515625" style="5" customWidth="1"/>
    <col min="7" max="8" width="16.00390625" style="8" customWidth="1"/>
    <col min="9" max="9" width="14.8515625" style="8" customWidth="1"/>
    <col min="10" max="10" width="16.00390625" style="8" customWidth="1"/>
    <col min="11" max="11" width="12.28125" style="2" customWidth="1"/>
    <col min="12" max="15" width="4.28125" style="2" customWidth="1"/>
    <col min="16" max="16" width="7.28125" style="2" customWidth="1"/>
    <col min="17" max="17" width="12.140625" style="2" customWidth="1"/>
    <col min="18" max="18" width="5.8515625" style="2" customWidth="1"/>
    <col min="19" max="19" width="7.57421875" style="2" customWidth="1"/>
    <col min="20" max="20" width="8.140625" style="2" customWidth="1"/>
    <col min="21" max="16384" width="9.140625" style="1" customWidth="1"/>
  </cols>
  <sheetData>
    <row r="1" spans="1:18" ht="45.75">
      <c r="A1" s="105" t="s">
        <v>160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</row>
    <row r="2" spans="1:18" ht="21">
      <c r="A2" s="85"/>
      <c r="B2" s="102" t="s">
        <v>162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</row>
    <row r="3" spans="1:18" ht="15.75">
      <c r="A3" s="99" t="s">
        <v>159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</row>
    <row r="4" spans="1:18" ht="33" customHeight="1">
      <c r="A4" s="128" t="s">
        <v>4</v>
      </c>
      <c r="B4" s="129"/>
      <c r="C4" s="129"/>
      <c r="D4" s="130" t="s">
        <v>136</v>
      </c>
      <c r="E4" s="131" t="s">
        <v>142</v>
      </c>
      <c r="F4" s="131" t="s">
        <v>137</v>
      </c>
      <c r="G4" s="135" t="s">
        <v>187</v>
      </c>
      <c r="H4" s="132" t="s">
        <v>172</v>
      </c>
      <c r="I4" s="135" t="s">
        <v>188</v>
      </c>
      <c r="J4" s="135" t="s">
        <v>167</v>
      </c>
      <c r="K4" s="129" t="s">
        <v>5</v>
      </c>
      <c r="L4" s="129"/>
      <c r="M4" s="129"/>
      <c r="N4" s="129"/>
      <c r="O4" s="129"/>
      <c r="P4" s="129"/>
      <c r="Q4" s="129"/>
      <c r="R4" s="134"/>
    </row>
    <row r="5" spans="1:18" ht="53.25" customHeight="1">
      <c r="A5" s="128"/>
      <c r="B5" s="129"/>
      <c r="C5" s="129"/>
      <c r="D5" s="130"/>
      <c r="E5" s="131"/>
      <c r="F5" s="131"/>
      <c r="G5" s="136"/>
      <c r="H5" s="133"/>
      <c r="I5" s="136"/>
      <c r="J5" s="136"/>
      <c r="K5" s="118">
        <v>0</v>
      </c>
      <c r="L5" s="119"/>
      <c r="M5" s="120">
        <v>0.5</v>
      </c>
      <c r="N5" s="121"/>
      <c r="O5" s="121"/>
      <c r="P5" s="121"/>
      <c r="Q5" s="122">
        <v>1</v>
      </c>
      <c r="R5" s="123"/>
    </row>
    <row r="6" spans="1:18" ht="23.25">
      <c r="A6" s="80" t="s">
        <v>7</v>
      </c>
      <c r="B6" s="124" t="s">
        <v>67</v>
      </c>
      <c r="C6" s="124"/>
      <c r="D6" s="81"/>
      <c r="E6" s="82"/>
      <c r="F6" s="83">
        <f>+F7+F11+F16+F18</f>
        <v>20</v>
      </c>
      <c r="G6" s="84"/>
      <c r="H6" s="84"/>
      <c r="I6" s="84"/>
      <c r="J6" s="84"/>
      <c r="K6" s="125"/>
      <c r="L6" s="126"/>
      <c r="M6" s="126"/>
      <c r="N6" s="126"/>
      <c r="O6" s="126"/>
      <c r="P6" s="126"/>
      <c r="Q6" s="126"/>
      <c r="R6" s="127"/>
    </row>
    <row r="7" spans="1:18" ht="23.25">
      <c r="A7" s="9" t="s">
        <v>6</v>
      </c>
      <c r="B7" s="108" t="s">
        <v>68</v>
      </c>
      <c r="C7" s="108"/>
      <c r="D7" s="12"/>
      <c r="E7" s="15"/>
      <c r="F7" s="10">
        <v>5</v>
      </c>
      <c r="G7" s="20"/>
      <c r="H7" s="11"/>
      <c r="I7" s="11"/>
      <c r="J7" s="18"/>
      <c r="K7" s="109"/>
      <c r="L7" s="110"/>
      <c r="M7" s="110"/>
      <c r="N7" s="110"/>
      <c r="O7" s="110"/>
      <c r="P7" s="110"/>
      <c r="Q7" s="110"/>
      <c r="R7" s="111"/>
    </row>
    <row r="8" spans="1:18" ht="35.25" customHeight="1">
      <c r="A8" s="70" t="s">
        <v>1</v>
      </c>
      <c r="B8" s="112" t="s">
        <v>0</v>
      </c>
      <c r="C8" s="113"/>
      <c r="D8" s="60"/>
      <c r="E8" s="17">
        <f>$F$7*F8</f>
        <v>1.5</v>
      </c>
      <c r="F8" s="21">
        <v>0.3</v>
      </c>
      <c r="G8" s="22">
        <v>0.992</v>
      </c>
      <c r="H8" s="50">
        <v>0.996</v>
      </c>
      <c r="I8" s="22">
        <v>0.98</v>
      </c>
      <c r="J8" s="64" t="s">
        <v>164</v>
      </c>
      <c r="K8" s="66" t="s">
        <v>74</v>
      </c>
      <c r="L8" s="66">
        <v>80</v>
      </c>
      <c r="M8" s="67" t="s">
        <v>75</v>
      </c>
      <c r="N8" s="67">
        <v>80</v>
      </c>
      <c r="O8" s="67" t="s">
        <v>76</v>
      </c>
      <c r="P8" s="67">
        <v>90</v>
      </c>
      <c r="Q8" s="68" t="s">
        <v>77</v>
      </c>
      <c r="R8" s="69">
        <v>90</v>
      </c>
    </row>
    <row r="9" spans="1:18" ht="26.25">
      <c r="A9" s="70" t="s">
        <v>8</v>
      </c>
      <c r="B9" s="114" t="s">
        <v>70</v>
      </c>
      <c r="C9" s="114"/>
      <c r="D9" s="60"/>
      <c r="E9" s="17">
        <f>$F$7*F9</f>
        <v>1.5</v>
      </c>
      <c r="F9" s="21">
        <v>0.3</v>
      </c>
      <c r="G9" s="22">
        <v>0.8552</v>
      </c>
      <c r="H9" s="50">
        <v>0.92</v>
      </c>
      <c r="I9" s="22">
        <v>0.79</v>
      </c>
      <c r="J9" s="64" t="s">
        <v>164</v>
      </c>
      <c r="K9" s="66" t="s">
        <v>74</v>
      </c>
      <c r="L9" s="66">
        <v>80</v>
      </c>
      <c r="M9" s="67" t="s">
        <v>75</v>
      </c>
      <c r="N9" s="67">
        <v>80</v>
      </c>
      <c r="O9" s="67" t="s">
        <v>76</v>
      </c>
      <c r="P9" s="67">
        <v>90</v>
      </c>
      <c r="Q9" s="68" t="s">
        <v>77</v>
      </c>
      <c r="R9" s="69">
        <v>90</v>
      </c>
    </row>
    <row r="10" spans="1:18" ht="26.25">
      <c r="A10" s="70" t="s">
        <v>9</v>
      </c>
      <c r="B10" s="114" t="s">
        <v>71</v>
      </c>
      <c r="C10" s="114"/>
      <c r="D10" s="61" t="s">
        <v>72</v>
      </c>
      <c r="E10" s="17">
        <f>$F$7*F10</f>
        <v>2</v>
      </c>
      <c r="F10" s="21">
        <v>0.4</v>
      </c>
      <c r="G10" s="22">
        <v>0.6108</v>
      </c>
      <c r="H10" s="51">
        <v>0.6108</v>
      </c>
      <c r="I10" s="22">
        <v>0.54</v>
      </c>
      <c r="J10" s="65" t="s">
        <v>186</v>
      </c>
      <c r="K10" s="66" t="s">
        <v>74</v>
      </c>
      <c r="L10" s="66">
        <v>65</v>
      </c>
      <c r="M10" s="67" t="s">
        <v>75</v>
      </c>
      <c r="N10" s="67">
        <v>65</v>
      </c>
      <c r="O10" s="67" t="s">
        <v>76</v>
      </c>
      <c r="P10" s="67">
        <v>75</v>
      </c>
      <c r="Q10" s="68" t="s">
        <v>77</v>
      </c>
      <c r="R10" s="69">
        <v>75</v>
      </c>
    </row>
    <row r="11" spans="1:18" ht="26.25">
      <c r="A11" s="9" t="s">
        <v>10</v>
      </c>
      <c r="B11" s="108" t="s">
        <v>78</v>
      </c>
      <c r="C11" s="108"/>
      <c r="D11" s="62"/>
      <c r="E11" s="16"/>
      <c r="F11" s="10">
        <v>5</v>
      </c>
      <c r="G11" s="20"/>
      <c r="H11" s="52"/>
      <c r="I11" s="11"/>
      <c r="J11" s="47"/>
      <c r="K11" s="115"/>
      <c r="L11" s="116"/>
      <c r="M11" s="116"/>
      <c r="N11" s="116"/>
      <c r="O11" s="116"/>
      <c r="P11" s="116"/>
      <c r="Q11" s="116"/>
      <c r="R11" s="117"/>
    </row>
    <row r="12" spans="1:18" ht="26.25">
      <c r="A12" s="70" t="s">
        <v>11</v>
      </c>
      <c r="B12" s="114" t="s">
        <v>79</v>
      </c>
      <c r="C12" s="114"/>
      <c r="D12" s="60"/>
      <c r="E12" s="17">
        <f>$F$11*F12</f>
        <v>1</v>
      </c>
      <c r="F12" s="21">
        <v>0.2</v>
      </c>
      <c r="G12" s="22">
        <v>0.4638</v>
      </c>
      <c r="H12" s="50">
        <v>0.999</v>
      </c>
      <c r="I12" s="22">
        <v>0.94</v>
      </c>
      <c r="J12" s="64" t="s">
        <v>165</v>
      </c>
      <c r="K12" s="66" t="s">
        <v>74</v>
      </c>
      <c r="L12" s="66">
        <v>80</v>
      </c>
      <c r="M12" s="67" t="s">
        <v>75</v>
      </c>
      <c r="N12" s="67">
        <v>80</v>
      </c>
      <c r="O12" s="67" t="s">
        <v>76</v>
      </c>
      <c r="P12" s="67">
        <v>95</v>
      </c>
      <c r="Q12" s="68" t="s">
        <v>77</v>
      </c>
      <c r="R12" s="69">
        <v>95</v>
      </c>
    </row>
    <row r="13" spans="1:18" ht="26.25">
      <c r="A13" s="70" t="s">
        <v>12</v>
      </c>
      <c r="B13" s="114" t="s">
        <v>80</v>
      </c>
      <c r="C13" s="114"/>
      <c r="D13" s="60"/>
      <c r="E13" s="17">
        <f>$F$11*F13</f>
        <v>1.5</v>
      </c>
      <c r="F13" s="21">
        <v>0.3</v>
      </c>
      <c r="G13" s="22">
        <v>0.5442</v>
      </c>
      <c r="H13" s="53">
        <v>0.564</v>
      </c>
      <c r="I13" s="22">
        <v>0.5795</v>
      </c>
      <c r="J13" s="64" t="s">
        <v>165</v>
      </c>
      <c r="K13" s="66" t="s">
        <v>74</v>
      </c>
      <c r="L13" s="66">
        <v>40</v>
      </c>
      <c r="M13" s="67" t="s">
        <v>75</v>
      </c>
      <c r="N13" s="67">
        <v>40</v>
      </c>
      <c r="O13" s="67" t="s">
        <v>76</v>
      </c>
      <c r="P13" s="67">
        <v>80</v>
      </c>
      <c r="Q13" s="68" t="s">
        <v>77</v>
      </c>
      <c r="R13" s="69">
        <v>80</v>
      </c>
    </row>
    <row r="14" spans="1:18" ht="26.25">
      <c r="A14" s="70" t="s">
        <v>13</v>
      </c>
      <c r="B14" s="114" t="s">
        <v>81</v>
      </c>
      <c r="C14" s="114"/>
      <c r="D14" s="61" t="s">
        <v>72</v>
      </c>
      <c r="E14" s="17">
        <f>$F$11*F14</f>
        <v>1</v>
      </c>
      <c r="F14" s="21">
        <v>0.2</v>
      </c>
      <c r="G14" s="22">
        <v>0.7948</v>
      </c>
      <c r="H14" s="53">
        <v>0.8846</v>
      </c>
      <c r="I14" s="22">
        <v>0.7453</v>
      </c>
      <c r="J14" s="64" t="s">
        <v>165</v>
      </c>
      <c r="K14" s="66" t="s">
        <v>74</v>
      </c>
      <c r="L14" s="66">
        <v>80</v>
      </c>
      <c r="M14" s="67" t="s">
        <v>75</v>
      </c>
      <c r="N14" s="67">
        <v>80</v>
      </c>
      <c r="O14" s="67" t="s">
        <v>76</v>
      </c>
      <c r="P14" s="67">
        <v>95</v>
      </c>
      <c r="Q14" s="68" t="s">
        <v>77</v>
      </c>
      <c r="R14" s="69">
        <v>95</v>
      </c>
    </row>
    <row r="15" spans="1:18" ht="26.25">
      <c r="A15" s="70" t="s">
        <v>14</v>
      </c>
      <c r="B15" s="114" t="s">
        <v>82</v>
      </c>
      <c r="C15" s="114"/>
      <c r="D15" s="60"/>
      <c r="E15" s="17">
        <f>$F$11*F15</f>
        <v>1.5</v>
      </c>
      <c r="F15" s="21">
        <v>0.3</v>
      </c>
      <c r="G15" s="22">
        <v>0.2645</v>
      </c>
      <c r="H15" s="51">
        <v>0.29</v>
      </c>
      <c r="I15" s="22">
        <v>0.268</v>
      </c>
      <c r="J15" s="64" t="s">
        <v>165</v>
      </c>
      <c r="K15" s="66" t="s">
        <v>74</v>
      </c>
      <c r="L15" s="66">
        <v>30</v>
      </c>
      <c r="M15" s="67" t="s">
        <v>75</v>
      </c>
      <c r="N15" s="67">
        <v>30</v>
      </c>
      <c r="O15" s="67" t="s">
        <v>76</v>
      </c>
      <c r="P15" s="67">
        <v>60</v>
      </c>
      <c r="Q15" s="68" t="s">
        <v>77</v>
      </c>
      <c r="R15" s="69">
        <v>60</v>
      </c>
    </row>
    <row r="16" spans="1:18" ht="26.25">
      <c r="A16" s="9" t="s">
        <v>15</v>
      </c>
      <c r="B16" s="108" t="s">
        <v>83</v>
      </c>
      <c r="C16" s="108"/>
      <c r="D16" s="62"/>
      <c r="E16" s="16"/>
      <c r="F16" s="10">
        <v>5</v>
      </c>
      <c r="G16" s="20"/>
      <c r="H16" s="52"/>
      <c r="I16" s="11"/>
      <c r="J16" s="47"/>
      <c r="K16" s="115"/>
      <c r="L16" s="116"/>
      <c r="M16" s="116"/>
      <c r="N16" s="116"/>
      <c r="O16" s="116"/>
      <c r="P16" s="116"/>
      <c r="Q16" s="116"/>
      <c r="R16" s="117"/>
    </row>
    <row r="17" spans="1:18" ht="28.5" customHeight="1">
      <c r="A17" s="70" t="s">
        <v>16</v>
      </c>
      <c r="B17" s="114" t="s">
        <v>84</v>
      </c>
      <c r="C17" s="114"/>
      <c r="D17" s="60"/>
      <c r="E17" s="17">
        <f>$F$16*F17</f>
        <v>5</v>
      </c>
      <c r="F17" s="21">
        <v>1</v>
      </c>
      <c r="G17" s="22">
        <v>0.0287</v>
      </c>
      <c r="H17" s="53">
        <v>0.0778</v>
      </c>
      <c r="I17" s="23">
        <v>0.0226</v>
      </c>
      <c r="J17" s="64" t="s">
        <v>165</v>
      </c>
      <c r="K17" s="66" t="s">
        <v>74</v>
      </c>
      <c r="L17" s="66">
        <v>5</v>
      </c>
      <c r="M17" s="67" t="s">
        <v>75</v>
      </c>
      <c r="N17" s="67">
        <v>5</v>
      </c>
      <c r="O17" s="67" t="s">
        <v>76</v>
      </c>
      <c r="P17" s="67">
        <v>10</v>
      </c>
      <c r="Q17" s="68" t="s">
        <v>77</v>
      </c>
      <c r="R17" s="69">
        <v>10</v>
      </c>
    </row>
    <row r="18" spans="1:18" ht="26.25">
      <c r="A18" s="9" t="s">
        <v>17</v>
      </c>
      <c r="B18" s="108" t="s">
        <v>85</v>
      </c>
      <c r="C18" s="108"/>
      <c r="D18" s="62"/>
      <c r="E18" s="16"/>
      <c r="F18" s="10">
        <v>5</v>
      </c>
      <c r="G18" s="20"/>
      <c r="H18" s="52"/>
      <c r="I18" s="11"/>
      <c r="J18" s="47"/>
      <c r="K18" s="115"/>
      <c r="L18" s="116"/>
      <c r="M18" s="116"/>
      <c r="N18" s="116"/>
      <c r="O18" s="116"/>
      <c r="P18" s="116"/>
      <c r="Q18" s="116"/>
      <c r="R18" s="117"/>
    </row>
    <row r="19" spans="1:18" ht="32.25" customHeight="1">
      <c r="A19" s="70" t="s">
        <v>18</v>
      </c>
      <c r="B19" s="114" t="s">
        <v>166</v>
      </c>
      <c r="C19" s="114"/>
      <c r="D19" s="60"/>
      <c r="E19" s="17">
        <f>$F$18*F19</f>
        <v>1.25</v>
      </c>
      <c r="F19" s="21">
        <v>0.25</v>
      </c>
      <c r="G19" s="22">
        <v>0.715</v>
      </c>
      <c r="H19" s="50">
        <v>0.999</v>
      </c>
      <c r="I19" s="22">
        <v>0.5453</v>
      </c>
      <c r="J19" s="64" t="s">
        <v>165</v>
      </c>
      <c r="K19" s="66" t="s">
        <v>74</v>
      </c>
      <c r="L19" s="66">
        <v>95</v>
      </c>
      <c r="M19" s="67" t="s">
        <v>75</v>
      </c>
      <c r="N19" s="67">
        <v>95</v>
      </c>
      <c r="O19" s="67" t="s">
        <v>76</v>
      </c>
      <c r="P19" s="67">
        <v>99</v>
      </c>
      <c r="Q19" s="68" t="s">
        <v>77</v>
      </c>
      <c r="R19" s="69">
        <v>99</v>
      </c>
    </row>
    <row r="20" spans="1:18" ht="36" customHeight="1">
      <c r="A20" s="70" t="s">
        <v>19</v>
      </c>
      <c r="B20" s="112" t="s">
        <v>86</v>
      </c>
      <c r="C20" s="113"/>
      <c r="D20" s="60"/>
      <c r="E20" s="17">
        <f>$F$18*F20</f>
        <v>1.25</v>
      </c>
      <c r="F20" s="21">
        <v>0.25</v>
      </c>
      <c r="G20" s="22">
        <v>0.5157</v>
      </c>
      <c r="H20" s="50">
        <v>0.998</v>
      </c>
      <c r="I20" s="22">
        <v>0.378</v>
      </c>
      <c r="J20" s="64" t="s">
        <v>165</v>
      </c>
      <c r="K20" s="66" t="s">
        <v>74</v>
      </c>
      <c r="L20" s="66">
        <v>95</v>
      </c>
      <c r="M20" s="67" t="s">
        <v>75</v>
      </c>
      <c r="N20" s="67">
        <v>95</v>
      </c>
      <c r="O20" s="67" t="s">
        <v>76</v>
      </c>
      <c r="P20" s="67">
        <v>99</v>
      </c>
      <c r="Q20" s="68" t="s">
        <v>77</v>
      </c>
      <c r="R20" s="69">
        <v>99</v>
      </c>
    </row>
    <row r="21" spans="1:18" ht="30.75" customHeight="1">
      <c r="A21" s="70" t="s">
        <v>20</v>
      </c>
      <c r="B21" s="112" t="s">
        <v>87</v>
      </c>
      <c r="C21" s="113"/>
      <c r="D21" s="60"/>
      <c r="E21" s="17">
        <f>$F$18*F21</f>
        <v>1.25</v>
      </c>
      <c r="F21" s="21">
        <v>0.25</v>
      </c>
      <c r="G21" s="22">
        <v>0.0209</v>
      </c>
      <c r="H21" s="53">
        <v>0.0494</v>
      </c>
      <c r="I21" s="22">
        <v>0.0099</v>
      </c>
      <c r="J21" s="64" t="s">
        <v>165</v>
      </c>
      <c r="K21" s="66" t="s">
        <v>74</v>
      </c>
      <c r="L21" s="66">
        <v>3</v>
      </c>
      <c r="M21" s="67" t="s">
        <v>75</v>
      </c>
      <c r="N21" s="67">
        <v>3</v>
      </c>
      <c r="O21" s="67" t="s">
        <v>76</v>
      </c>
      <c r="P21" s="67">
        <v>5</v>
      </c>
      <c r="Q21" s="68" t="s">
        <v>77</v>
      </c>
      <c r="R21" s="69">
        <v>5</v>
      </c>
    </row>
    <row r="22" spans="1:18" ht="40.5" customHeight="1">
      <c r="A22" s="70" t="s">
        <v>21</v>
      </c>
      <c r="B22" s="112" t="s">
        <v>73</v>
      </c>
      <c r="C22" s="113"/>
      <c r="D22" s="60"/>
      <c r="E22" s="17">
        <f>$F$18*F22</f>
        <v>1.25</v>
      </c>
      <c r="F22" s="21">
        <v>0.25</v>
      </c>
      <c r="G22" s="22">
        <v>0.3298</v>
      </c>
      <c r="H22" s="50">
        <v>1</v>
      </c>
      <c r="I22" s="22">
        <v>0.1489</v>
      </c>
      <c r="J22" s="64" t="s">
        <v>165</v>
      </c>
      <c r="K22" s="66" t="s">
        <v>74</v>
      </c>
      <c r="L22" s="66">
        <v>90</v>
      </c>
      <c r="M22" s="67" t="s">
        <v>75</v>
      </c>
      <c r="N22" s="67">
        <v>90</v>
      </c>
      <c r="O22" s="67" t="s">
        <v>76</v>
      </c>
      <c r="P22" s="67">
        <v>99</v>
      </c>
      <c r="Q22" s="68" t="s">
        <v>77</v>
      </c>
      <c r="R22" s="69">
        <v>99</v>
      </c>
    </row>
    <row r="23" spans="1:18" ht="36" customHeight="1">
      <c r="A23" s="72">
        <v>2</v>
      </c>
      <c r="B23" s="137" t="s">
        <v>88</v>
      </c>
      <c r="C23" s="138"/>
      <c r="D23" s="73"/>
      <c r="E23" s="74"/>
      <c r="F23" s="75">
        <f>+F24+F31+F34</f>
        <v>40</v>
      </c>
      <c r="G23" s="76"/>
      <c r="H23" s="77"/>
      <c r="I23" s="78"/>
      <c r="J23" s="79"/>
      <c r="K23" s="139"/>
      <c r="L23" s="140"/>
      <c r="M23" s="140"/>
      <c r="N23" s="140"/>
      <c r="O23" s="140"/>
      <c r="P23" s="140"/>
      <c r="Q23" s="140"/>
      <c r="R23" s="141"/>
    </row>
    <row r="24" spans="1:18" ht="26.25">
      <c r="A24" s="9" t="s">
        <v>22</v>
      </c>
      <c r="B24" s="108" t="s">
        <v>89</v>
      </c>
      <c r="C24" s="108"/>
      <c r="D24" s="62"/>
      <c r="E24" s="16"/>
      <c r="F24" s="10">
        <v>10</v>
      </c>
      <c r="G24" s="20"/>
      <c r="H24" s="52"/>
      <c r="I24" s="11"/>
      <c r="J24" s="47"/>
      <c r="K24" s="115"/>
      <c r="L24" s="116"/>
      <c r="M24" s="116"/>
      <c r="N24" s="116"/>
      <c r="O24" s="116"/>
      <c r="P24" s="116"/>
      <c r="Q24" s="116"/>
      <c r="R24" s="117"/>
    </row>
    <row r="25" spans="1:18" ht="33" customHeight="1">
      <c r="A25" s="70" t="s">
        <v>23</v>
      </c>
      <c r="B25" s="112" t="s">
        <v>90</v>
      </c>
      <c r="C25" s="113"/>
      <c r="D25" s="60"/>
      <c r="E25" s="17">
        <f>$F$24*F25</f>
        <v>1.5</v>
      </c>
      <c r="F25" s="21">
        <v>0.15</v>
      </c>
      <c r="G25" s="24" t="s">
        <v>163</v>
      </c>
      <c r="H25" s="54">
        <v>106.55</v>
      </c>
      <c r="I25" s="24" t="s">
        <v>184</v>
      </c>
      <c r="J25" s="49" t="s">
        <v>189</v>
      </c>
      <c r="K25" s="66" t="s">
        <v>134</v>
      </c>
      <c r="L25" s="66">
        <v>120</v>
      </c>
      <c r="M25" s="67" t="s">
        <v>75</v>
      </c>
      <c r="N25" s="67">
        <v>105</v>
      </c>
      <c r="O25" s="67" t="s">
        <v>76</v>
      </c>
      <c r="P25" s="67">
        <v>120</v>
      </c>
      <c r="Q25" s="68" t="s">
        <v>135</v>
      </c>
      <c r="R25" s="69">
        <v>105</v>
      </c>
    </row>
    <row r="26" spans="1:18" ht="35.25" customHeight="1">
      <c r="A26" s="70" t="s">
        <v>133</v>
      </c>
      <c r="B26" s="112" t="s">
        <v>91</v>
      </c>
      <c r="C26" s="113"/>
      <c r="D26" s="61" t="s">
        <v>72</v>
      </c>
      <c r="E26" s="17">
        <f>$F$24*F26</f>
        <v>2</v>
      </c>
      <c r="F26" s="21">
        <v>0.2</v>
      </c>
      <c r="G26" s="22">
        <v>0.3358</v>
      </c>
      <c r="H26" s="51">
        <v>0.3257</v>
      </c>
      <c r="I26" s="22">
        <v>0.246</v>
      </c>
      <c r="J26" s="64" t="s">
        <v>170</v>
      </c>
      <c r="K26" s="66" t="s">
        <v>134</v>
      </c>
      <c r="L26" s="66">
        <v>30</v>
      </c>
      <c r="M26" s="67" t="s">
        <v>75</v>
      </c>
      <c r="N26" s="67">
        <v>20</v>
      </c>
      <c r="O26" s="67" t="s">
        <v>76</v>
      </c>
      <c r="P26" s="67">
        <v>30</v>
      </c>
      <c r="Q26" s="68" t="s">
        <v>135</v>
      </c>
      <c r="R26" s="69">
        <v>20</v>
      </c>
    </row>
    <row r="27" spans="1:18" ht="31.5" customHeight="1">
      <c r="A27" s="70" t="s">
        <v>24</v>
      </c>
      <c r="B27" s="112" t="s">
        <v>92</v>
      </c>
      <c r="C27" s="113"/>
      <c r="D27" s="60"/>
      <c r="E27" s="17">
        <f>$F$24*F27</f>
        <v>1.5</v>
      </c>
      <c r="F27" s="21">
        <v>0.15</v>
      </c>
      <c r="G27" s="22">
        <v>0.6265</v>
      </c>
      <c r="H27" s="53">
        <v>0.6278</v>
      </c>
      <c r="I27" s="22">
        <v>0.6287</v>
      </c>
      <c r="J27" s="64" t="s">
        <v>170</v>
      </c>
      <c r="K27" s="66" t="s">
        <v>74</v>
      </c>
      <c r="L27" s="66">
        <v>50</v>
      </c>
      <c r="M27" s="67" t="s">
        <v>75</v>
      </c>
      <c r="N27" s="67">
        <v>50</v>
      </c>
      <c r="O27" s="67" t="s">
        <v>76</v>
      </c>
      <c r="P27" s="67">
        <v>65</v>
      </c>
      <c r="Q27" s="68" t="s">
        <v>77</v>
      </c>
      <c r="R27" s="69">
        <v>65</v>
      </c>
    </row>
    <row r="28" spans="1:18" ht="33" customHeight="1">
      <c r="A28" s="70" t="s">
        <v>25</v>
      </c>
      <c r="B28" s="112" t="s">
        <v>93</v>
      </c>
      <c r="C28" s="113"/>
      <c r="D28" s="61" t="s">
        <v>72</v>
      </c>
      <c r="E28" s="17">
        <f>$F$24*F28</f>
        <v>2</v>
      </c>
      <c r="F28" s="21">
        <v>0.2</v>
      </c>
      <c r="G28" s="22">
        <v>0.6404</v>
      </c>
      <c r="H28" s="51">
        <v>0.583</v>
      </c>
      <c r="I28" s="22">
        <v>0.4833</v>
      </c>
      <c r="J28" s="64" t="s">
        <v>170</v>
      </c>
      <c r="K28" s="66" t="s">
        <v>134</v>
      </c>
      <c r="L28" s="66">
        <v>30</v>
      </c>
      <c r="M28" s="67" t="s">
        <v>75</v>
      </c>
      <c r="N28" s="67">
        <v>10</v>
      </c>
      <c r="O28" s="67" t="s">
        <v>76</v>
      </c>
      <c r="P28" s="67">
        <v>30</v>
      </c>
      <c r="Q28" s="68" t="s">
        <v>135</v>
      </c>
      <c r="R28" s="69">
        <v>10</v>
      </c>
    </row>
    <row r="29" spans="1:18" ht="33" customHeight="1">
      <c r="A29" s="70" t="s">
        <v>26</v>
      </c>
      <c r="B29" s="114" t="s">
        <v>94</v>
      </c>
      <c r="C29" s="114"/>
      <c r="D29" s="60"/>
      <c r="E29" s="17">
        <f>$F$24*F29</f>
        <v>1.5</v>
      </c>
      <c r="F29" s="21">
        <v>0.15</v>
      </c>
      <c r="G29" s="22">
        <v>0.1236</v>
      </c>
      <c r="H29" s="55" t="s">
        <v>143</v>
      </c>
      <c r="I29" s="25" t="s">
        <v>171</v>
      </c>
      <c r="J29" s="64" t="s">
        <v>170</v>
      </c>
      <c r="K29" s="66" t="s">
        <v>134</v>
      </c>
      <c r="L29" s="66">
        <v>28</v>
      </c>
      <c r="M29" s="67" t="s">
        <v>75</v>
      </c>
      <c r="N29" s="67">
        <v>12</v>
      </c>
      <c r="O29" s="67" t="s">
        <v>76</v>
      </c>
      <c r="P29" s="67">
        <v>28</v>
      </c>
      <c r="Q29" s="68" t="s">
        <v>135</v>
      </c>
      <c r="R29" s="69">
        <v>12</v>
      </c>
    </row>
    <row r="30" spans="1:18" ht="38.25" customHeight="1">
      <c r="A30" s="70" t="s">
        <v>27</v>
      </c>
      <c r="B30" s="112" t="s">
        <v>95</v>
      </c>
      <c r="C30" s="113"/>
      <c r="D30" s="61" t="s">
        <v>72</v>
      </c>
      <c r="E30" s="17">
        <f>$F$24*F30</f>
        <v>1.5</v>
      </c>
      <c r="F30" s="21">
        <v>0.15</v>
      </c>
      <c r="G30" s="22">
        <v>0.0155</v>
      </c>
      <c r="H30" s="56" t="s">
        <v>144</v>
      </c>
      <c r="I30" s="22">
        <v>0.0112</v>
      </c>
      <c r="J30" s="64" t="s">
        <v>170</v>
      </c>
      <c r="K30" s="66" t="s">
        <v>134</v>
      </c>
      <c r="L30" s="66">
        <v>1.45</v>
      </c>
      <c r="M30" s="67" t="s">
        <v>75</v>
      </c>
      <c r="N30" s="67">
        <v>1</v>
      </c>
      <c r="O30" s="67" t="s">
        <v>76</v>
      </c>
      <c r="P30" s="67">
        <v>1.45</v>
      </c>
      <c r="Q30" s="68" t="s">
        <v>135</v>
      </c>
      <c r="R30" s="69">
        <v>1</v>
      </c>
    </row>
    <row r="31" spans="1:18" ht="26.25">
      <c r="A31" s="9" t="s">
        <v>28</v>
      </c>
      <c r="B31" s="108" t="s">
        <v>96</v>
      </c>
      <c r="C31" s="108"/>
      <c r="D31" s="62"/>
      <c r="E31" s="16"/>
      <c r="F31" s="10">
        <v>10</v>
      </c>
      <c r="G31" s="20"/>
      <c r="H31" s="52"/>
      <c r="I31" s="11"/>
      <c r="J31" s="47"/>
      <c r="K31" s="115"/>
      <c r="L31" s="116"/>
      <c r="M31" s="116"/>
      <c r="N31" s="116"/>
      <c r="O31" s="116"/>
      <c r="P31" s="116"/>
      <c r="Q31" s="116"/>
      <c r="R31" s="117"/>
    </row>
    <row r="32" spans="1:18" ht="43.5" customHeight="1">
      <c r="A32" s="70" t="s">
        <v>157</v>
      </c>
      <c r="B32" s="112" t="s">
        <v>97</v>
      </c>
      <c r="C32" s="113"/>
      <c r="D32" s="61" t="s">
        <v>72</v>
      </c>
      <c r="E32" s="17">
        <f>$F$31*F32</f>
        <v>5</v>
      </c>
      <c r="F32" s="21">
        <v>0.5</v>
      </c>
      <c r="G32" s="22">
        <v>0.3571</v>
      </c>
      <c r="H32" s="53">
        <v>0.4269</v>
      </c>
      <c r="I32" s="22">
        <v>0.5926</v>
      </c>
      <c r="J32" s="64" t="s">
        <v>170</v>
      </c>
      <c r="K32" s="66" t="s">
        <v>74</v>
      </c>
      <c r="L32" s="66">
        <v>40</v>
      </c>
      <c r="M32" s="67" t="s">
        <v>75</v>
      </c>
      <c r="N32" s="67">
        <v>40</v>
      </c>
      <c r="O32" s="67" t="s">
        <v>76</v>
      </c>
      <c r="P32" s="67">
        <v>60</v>
      </c>
      <c r="Q32" s="68" t="s">
        <v>77</v>
      </c>
      <c r="R32" s="69">
        <v>60</v>
      </c>
    </row>
    <row r="33" spans="1:18" ht="30.75" customHeight="1">
      <c r="A33" s="70" t="s">
        <v>29</v>
      </c>
      <c r="B33" s="114" t="s">
        <v>98</v>
      </c>
      <c r="C33" s="114"/>
      <c r="D33" s="61" t="s">
        <v>72</v>
      </c>
      <c r="E33" s="17">
        <f>$F$31*F33</f>
        <v>5</v>
      </c>
      <c r="F33" s="21">
        <v>0.5</v>
      </c>
      <c r="G33" s="22">
        <v>0.2522</v>
      </c>
      <c r="H33" s="53">
        <v>0.2539</v>
      </c>
      <c r="I33" s="22">
        <v>0.2117</v>
      </c>
      <c r="J33" s="64" t="s">
        <v>170</v>
      </c>
      <c r="K33" s="66" t="s">
        <v>134</v>
      </c>
      <c r="L33" s="66">
        <v>35</v>
      </c>
      <c r="M33" s="67" t="s">
        <v>75</v>
      </c>
      <c r="N33" s="67">
        <v>25</v>
      </c>
      <c r="O33" s="67" t="s">
        <v>76</v>
      </c>
      <c r="P33" s="67">
        <v>35</v>
      </c>
      <c r="Q33" s="68" t="s">
        <v>135</v>
      </c>
      <c r="R33" s="69">
        <v>25</v>
      </c>
    </row>
    <row r="34" spans="1:18" ht="26.25">
      <c r="A34" s="9" t="s">
        <v>30</v>
      </c>
      <c r="B34" s="108" t="s">
        <v>99</v>
      </c>
      <c r="C34" s="108"/>
      <c r="D34" s="62"/>
      <c r="E34" s="16"/>
      <c r="F34" s="10">
        <v>20</v>
      </c>
      <c r="G34" s="20"/>
      <c r="H34" s="52"/>
      <c r="I34" s="11"/>
      <c r="J34" s="47"/>
      <c r="K34" s="115"/>
      <c r="L34" s="116"/>
      <c r="M34" s="116"/>
      <c r="N34" s="116"/>
      <c r="O34" s="116"/>
      <c r="P34" s="116"/>
      <c r="Q34" s="116"/>
      <c r="R34" s="117"/>
    </row>
    <row r="35" spans="1:18" ht="36.75" customHeight="1">
      <c r="A35" s="70" t="s">
        <v>31</v>
      </c>
      <c r="B35" s="112" t="s">
        <v>156</v>
      </c>
      <c r="C35" s="113"/>
      <c r="D35" s="60"/>
      <c r="E35" s="17">
        <f>$F$34*F35</f>
        <v>3</v>
      </c>
      <c r="F35" s="21">
        <v>0.15</v>
      </c>
      <c r="G35" s="22">
        <v>2.5324</v>
      </c>
      <c r="H35" s="54">
        <v>318.83</v>
      </c>
      <c r="I35" s="22">
        <v>2.6225</v>
      </c>
      <c r="J35" s="64" t="s">
        <v>170</v>
      </c>
      <c r="K35" s="66" t="s">
        <v>134</v>
      </c>
      <c r="L35" s="66">
        <v>350</v>
      </c>
      <c r="M35" s="67" t="s">
        <v>75</v>
      </c>
      <c r="N35" s="67">
        <v>200</v>
      </c>
      <c r="O35" s="67" t="s">
        <v>76</v>
      </c>
      <c r="P35" s="67">
        <v>350</v>
      </c>
      <c r="Q35" s="68" t="s">
        <v>135</v>
      </c>
      <c r="R35" s="69">
        <v>200</v>
      </c>
    </row>
    <row r="36" spans="1:18" ht="26.25">
      <c r="A36" s="70" t="s">
        <v>32</v>
      </c>
      <c r="B36" s="112" t="s">
        <v>154</v>
      </c>
      <c r="C36" s="113"/>
      <c r="D36" s="60"/>
      <c r="E36" s="17">
        <f aca="true" t="shared" si="0" ref="E36:E43">$F$34*F36</f>
        <v>3</v>
      </c>
      <c r="F36" s="21">
        <v>0.15</v>
      </c>
      <c r="G36" s="22">
        <v>0.4119</v>
      </c>
      <c r="H36" s="57">
        <v>43.04</v>
      </c>
      <c r="I36" s="22">
        <v>0.4153</v>
      </c>
      <c r="J36" s="64" t="s">
        <v>170</v>
      </c>
      <c r="K36" s="66" t="s">
        <v>134</v>
      </c>
      <c r="L36" s="66">
        <v>42</v>
      </c>
      <c r="M36" s="67" t="s">
        <v>75</v>
      </c>
      <c r="N36" s="67">
        <v>21</v>
      </c>
      <c r="O36" s="67" t="s">
        <v>76</v>
      </c>
      <c r="P36" s="67">
        <v>42</v>
      </c>
      <c r="Q36" s="68" t="s">
        <v>135</v>
      </c>
      <c r="R36" s="69">
        <v>21</v>
      </c>
    </row>
    <row r="37" spans="1:18" ht="26.25">
      <c r="A37" s="70" t="s">
        <v>33</v>
      </c>
      <c r="B37" s="112" t="s">
        <v>155</v>
      </c>
      <c r="C37" s="113"/>
      <c r="D37" s="60"/>
      <c r="E37" s="17">
        <f t="shared" si="0"/>
        <v>2</v>
      </c>
      <c r="F37" s="21">
        <v>0.1</v>
      </c>
      <c r="G37" s="22">
        <v>0.5283</v>
      </c>
      <c r="H37" s="54">
        <v>56.48</v>
      </c>
      <c r="I37" s="22">
        <v>0.519</v>
      </c>
      <c r="J37" s="64" t="s">
        <v>170</v>
      </c>
      <c r="K37" s="66" t="s">
        <v>134</v>
      </c>
      <c r="L37" s="66">
        <v>125</v>
      </c>
      <c r="M37" s="67" t="s">
        <v>75</v>
      </c>
      <c r="N37" s="67">
        <v>50</v>
      </c>
      <c r="O37" s="67" t="s">
        <v>76</v>
      </c>
      <c r="P37" s="67">
        <v>125</v>
      </c>
      <c r="Q37" s="68" t="s">
        <v>135</v>
      </c>
      <c r="R37" s="69">
        <v>50</v>
      </c>
    </row>
    <row r="38" spans="1:18" ht="26.25">
      <c r="A38" s="70" t="s">
        <v>34</v>
      </c>
      <c r="B38" s="114" t="s">
        <v>100</v>
      </c>
      <c r="C38" s="114"/>
      <c r="D38" s="60"/>
      <c r="E38" s="17">
        <f t="shared" si="0"/>
        <v>3</v>
      </c>
      <c r="F38" s="21">
        <v>0.15</v>
      </c>
      <c r="G38" s="22">
        <v>0.031</v>
      </c>
      <c r="H38" s="50">
        <v>0.0821</v>
      </c>
      <c r="I38" s="22">
        <v>0.0329</v>
      </c>
      <c r="J38" s="64" t="s">
        <v>164</v>
      </c>
      <c r="K38" s="66" t="s">
        <v>74</v>
      </c>
      <c r="L38" s="66">
        <v>3.5</v>
      </c>
      <c r="M38" s="67" t="s">
        <v>75</v>
      </c>
      <c r="N38" s="67">
        <v>3.5</v>
      </c>
      <c r="O38" s="67" t="s">
        <v>76</v>
      </c>
      <c r="P38" s="67">
        <v>5.5</v>
      </c>
      <c r="Q38" s="68" t="s">
        <v>77</v>
      </c>
      <c r="R38" s="69">
        <v>5.5</v>
      </c>
    </row>
    <row r="39" spans="1:18" ht="26.25">
      <c r="A39" s="70" t="s">
        <v>35</v>
      </c>
      <c r="B39" s="114" t="s">
        <v>152</v>
      </c>
      <c r="C39" s="114"/>
      <c r="D39" s="60"/>
      <c r="E39" s="17">
        <f t="shared" si="0"/>
        <v>2</v>
      </c>
      <c r="F39" s="21">
        <v>0.1</v>
      </c>
      <c r="G39" s="22">
        <v>0.3082</v>
      </c>
      <c r="H39" s="58" t="s">
        <v>153</v>
      </c>
      <c r="I39" s="22">
        <v>0.2938</v>
      </c>
      <c r="J39" s="65" t="s">
        <v>165</v>
      </c>
      <c r="K39" s="66" t="s">
        <v>134</v>
      </c>
      <c r="L39" s="66">
        <v>27</v>
      </c>
      <c r="M39" s="67" t="s">
        <v>75</v>
      </c>
      <c r="N39" s="67">
        <v>21</v>
      </c>
      <c r="O39" s="67" t="s">
        <v>76</v>
      </c>
      <c r="P39" s="67">
        <v>27</v>
      </c>
      <c r="Q39" s="68" t="s">
        <v>135</v>
      </c>
      <c r="R39" s="69">
        <v>21</v>
      </c>
    </row>
    <row r="40" spans="1:18" ht="26.25">
      <c r="A40" s="70" t="s">
        <v>36</v>
      </c>
      <c r="B40" s="112" t="s">
        <v>101</v>
      </c>
      <c r="C40" s="113"/>
      <c r="D40" s="60"/>
      <c r="E40" s="17">
        <f t="shared" si="0"/>
        <v>2</v>
      </c>
      <c r="F40" s="21">
        <v>0.1</v>
      </c>
      <c r="G40" s="22">
        <v>0.2836</v>
      </c>
      <c r="H40" s="51">
        <v>0.2005</v>
      </c>
      <c r="I40" s="22">
        <v>0.2773</v>
      </c>
      <c r="J40" s="65" t="s">
        <v>165</v>
      </c>
      <c r="K40" s="66" t="s">
        <v>134</v>
      </c>
      <c r="L40" s="66">
        <v>15</v>
      </c>
      <c r="M40" s="67" t="s">
        <v>75</v>
      </c>
      <c r="N40" s="67">
        <v>8</v>
      </c>
      <c r="O40" s="67" t="s">
        <v>76</v>
      </c>
      <c r="P40" s="67">
        <v>15</v>
      </c>
      <c r="Q40" s="68" t="s">
        <v>135</v>
      </c>
      <c r="R40" s="69">
        <v>8</v>
      </c>
    </row>
    <row r="41" spans="1:18" ht="26.25">
      <c r="A41" s="70" t="s">
        <v>37</v>
      </c>
      <c r="B41" s="112" t="s">
        <v>102</v>
      </c>
      <c r="C41" s="113"/>
      <c r="D41" s="60"/>
      <c r="E41" s="17">
        <f t="shared" si="0"/>
        <v>2</v>
      </c>
      <c r="F41" s="21">
        <v>0.1</v>
      </c>
      <c r="G41" s="22">
        <v>0.4369</v>
      </c>
      <c r="H41" s="58" t="s">
        <v>145</v>
      </c>
      <c r="I41" s="22">
        <v>0.4357</v>
      </c>
      <c r="J41" s="65" t="s">
        <v>165</v>
      </c>
      <c r="K41" s="66" t="s">
        <v>134</v>
      </c>
      <c r="L41" s="66">
        <v>35</v>
      </c>
      <c r="M41" s="67" t="s">
        <v>75</v>
      </c>
      <c r="N41" s="67">
        <v>30</v>
      </c>
      <c r="O41" s="67" t="s">
        <v>76</v>
      </c>
      <c r="P41" s="67">
        <v>35</v>
      </c>
      <c r="Q41" s="68" t="s">
        <v>135</v>
      </c>
      <c r="R41" s="69">
        <v>30</v>
      </c>
    </row>
    <row r="42" spans="1:18" ht="26.25">
      <c r="A42" s="70" t="s">
        <v>38</v>
      </c>
      <c r="B42" s="112" t="s">
        <v>103</v>
      </c>
      <c r="C42" s="113"/>
      <c r="D42" s="60"/>
      <c r="E42" s="17">
        <f t="shared" si="0"/>
        <v>1</v>
      </c>
      <c r="F42" s="21">
        <v>0.05</v>
      </c>
      <c r="G42" s="22">
        <v>0.3986</v>
      </c>
      <c r="H42" s="58" t="s">
        <v>146</v>
      </c>
      <c r="I42" s="22">
        <v>0.3912</v>
      </c>
      <c r="J42" s="65" t="s">
        <v>165</v>
      </c>
      <c r="K42" s="66" t="s">
        <v>134</v>
      </c>
      <c r="L42" s="66">
        <v>31</v>
      </c>
      <c r="M42" s="67" t="s">
        <v>75</v>
      </c>
      <c r="N42" s="67">
        <v>27</v>
      </c>
      <c r="O42" s="67" t="s">
        <v>76</v>
      </c>
      <c r="P42" s="67">
        <v>31</v>
      </c>
      <c r="Q42" s="68" t="s">
        <v>135</v>
      </c>
      <c r="R42" s="69">
        <v>27</v>
      </c>
    </row>
    <row r="43" spans="1:18" ht="31.5" customHeight="1">
      <c r="A43" s="70" t="s">
        <v>39</v>
      </c>
      <c r="B43" s="112" t="s">
        <v>150</v>
      </c>
      <c r="C43" s="113"/>
      <c r="D43" s="60"/>
      <c r="E43" s="17">
        <f t="shared" si="0"/>
        <v>2</v>
      </c>
      <c r="F43" s="21">
        <v>0.1</v>
      </c>
      <c r="G43" s="22">
        <v>0.2787</v>
      </c>
      <c r="H43" s="56" t="s">
        <v>151</v>
      </c>
      <c r="I43" s="22">
        <v>0.3049</v>
      </c>
      <c r="J43" s="65" t="s">
        <v>165</v>
      </c>
      <c r="K43" s="66" t="s">
        <v>134</v>
      </c>
      <c r="L43" s="66">
        <v>24</v>
      </c>
      <c r="M43" s="67" t="s">
        <v>75</v>
      </c>
      <c r="N43" s="67">
        <v>20</v>
      </c>
      <c r="O43" s="67" t="s">
        <v>76</v>
      </c>
      <c r="P43" s="67">
        <v>24</v>
      </c>
      <c r="Q43" s="68" t="s">
        <v>135</v>
      </c>
      <c r="R43" s="69">
        <v>20</v>
      </c>
    </row>
    <row r="44" spans="1:18" ht="26.25">
      <c r="A44" s="72">
        <v>3</v>
      </c>
      <c r="B44" s="146" t="s">
        <v>104</v>
      </c>
      <c r="C44" s="146"/>
      <c r="D44" s="73"/>
      <c r="E44" s="74"/>
      <c r="F44" s="75">
        <f>+F45+F52</f>
        <v>10</v>
      </c>
      <c r="G44" s="76"/>
      <c r="H44" s="77"/>
      <c r="I44" s="78"/>
      <c r="J44" s="79"/>
      <c r="K44" s="139"/>
      <c r="L44" s="140"/>
      <c r="M44" s="140"/>
      <c r="N44" s="140"/>
      <c r="O44" s="140"/>
      <c r="P44" s="140"/>
      <c r="Q44" s="140"/>
      <c r="R44" s="141"/>
    </row>
    <row r="45" spans="1:18" ht="26.25">
      <c r="A45" s="9" t="s">
        <v>40</v>
      </c>
      <c r="B45" s="108" t="s">
        <v>105</v>
      </c>
      <c r="C45" s="108"/>
      <c r="D45" s="62"/>
      <c r="E45" s="16"/>
      <c r="F45" s="10">
        <v>5</v>
      </c>
      <c r="G45" s="20"/>
      <c r="H45" s="52"/>
      <c r="I45" s="11"/>
      <c r="J45" s="47"/>
      <c r="K45" s="115"/>
      <c r="L45" s="116"/>
      <c r="M45" s="116"/>
      <c r="N45" s="116"/>
      <c r="O45" s="116"/>
      <c r="P45" s="116"/>
      <c r="Q45" s="116"/>
      <c r="R45" s="117"/>
    </row>
    <row r="46" spans="1:18" ht="26.25">
      <c r="A46" s="70" t="s">
        <v>41</v>
      </c>
      <c r="B46" s="114" t="s">
        <v>106</v>
      </c>
      <c r="C46" s="114"/>
      <c r="D46" s="60"/>
      <c r="E46" s="17">
        <f>$F$45*F46</f>
        <v>1</v>
      </c>
      <c r="F46" s="21">
        <v>0.2</v>
      </c>
      <c r="G46" s="22">
        <v>0.1245</v>
      </c>
      <c r="H46" s="50">
        <v>0.1215</v>
      </c>
      <c r="I46" s="22">
        <v>0.1209</v>
      </c>
      <c r="J46" s="64" t="s">
        <v>164</v>
      </c>
      <c r="K46" s="142" t="s">
        <v>180</v>
      </c>
      <c r="L46" s="142"/>
      <c r="M46" s="143"/>
      <c r="N46" s="143"/>
      <c r="O46" s="143"/>
      <c r="P46" s="143"/>
      <c r="Q46" s="144" t="s">
        <v>147</v>
      </c>
      <c r="R46" s="145"/>
    </row>
    <row r="47" spans="1:18" ht="26.25">
      <c r="A47" s="70" t="s">
        <v>42</v>
      </c>
      <c r="B47" s="114" t="s">
        <v>107</v>
      </c>
      <c r="C47" s="114"/>
      <c r="D47" s="61" t="s">
        <v>72</v>
      </c>
      <c r="E47" s="17">
        <f>$F$45*F47</f>
        <v>1</v>
      </c>
      <c r="F47" s="21">
        <v>0.2</v>
      </c>
      <c r="G47" s="86">
        <v>208.97</v>
      </c>
      <c r="H47" s="59">
        <v>203.62</v>
      </c>
      <c r="I47" s="86">
        <v>203.83</v>
      </c>
      <c r="J47" s="65" t="s">
        <v>165</v>
      </c>
      <c r="K47" s="66" t="s">
        <v>134</v>
      </c>
      <c r="L47" s="66">
        <v>250</v>
      </c>
      <c r="M47" s="67" t="s">
        <v>75</v>
      </c>
      <c r="N47" s="67">
        <v>215</v>
      </c>
      <c r="O47" s="67" t="s">
        <v>76</v>
      </c>
      <c r="P47" s="67">
        <v>250</v>
      </c>
      <c r="Q47" s="68" t="s">
        <v>135</v>
      </c>
      <c r="R47" s="69">
        <v>215</v>
      </c>
    </row>
    <row r="48" spans="1:18" ht="34.5" customHeight="1">
      <c r="A48" s="70" t="s">
        <v>43</v>
      </c>
      <c r="B48" s="112" t="s">
        <v>108</v>
      </c>
      <c r="C48" s="113"/>
      <c r="D48" s="60"/>
      <c r="E48" s="17">
        <f>$F$45*F48</f>
        <v>0.75</v>
      </c>
      <c r="F48" s="21">
        <v>0.15</v>
      </c>
      <c r="G48" s="22">
        <v>0.9224</v>
      </c>
      <c r="H48" s="50">
        <v>0.9237</v>
      </c>
      <c r="I48" s="22">
        <v>0.9279</v>
      </c>
      <c r="J48" s="65" t="s">
        <v>165</v>
      </c>
      <c r="K48" s="66" t="s">
        <v>74</v>
      </c>
      <c r="L48" s="66">
        <v>65</v>
      </c>
      <c r="M48" s="67" t="s">
        <v>75</v>
      </c>
      <c r="N48" s="67">
        <v>65</v>
      </c>
      <c r="O48" s="67" t="s">
        <v>76</v>
      </c>
      <c r="P48" s="67">
        <v>75</v>
      </c>
      <c r="Q48" s="68" t="s">
        <v>77</v>
      </c>
      <c r="R48" s="69">
        <v>75</v>
      </c>
    </row>
    <row r="49" spans="1:18" ht="33" customHeight="1">
      <c r="A49" s="70" t="s">
        <v>44</v>
      </c>
      <c r="B49" s="112" t="s">
        <v>109</v>
      </c>
      <c r="C49" s="113"/>
      <c r="D49" s="60"/>
      <c r="E49" s="17">
        <f>$F$45*F49</f>
        <v>0.75</v>
      </c>
      <c r="F49" s="21">
        <v>0.15</v>
      </c>
      <c r="G49" s="22">
        <v>0.8754</v>
      </c>
      <c r="H49" s="50">
        <v>0.872</v>
      </c>
      <c r="I49" s="22">
        <v>0.8662</v>
      </c>
      <c r="J49" s="65" t="s">
        <v>165</v>
      </c>
      <c r="K49" s="66" t="s">
        <v>74</v>
      </c>
      <c r="L49" s="66">
        <v>77</v>
      </c>
      <c r="M49" s="67" t="s">
        <v>75</v>
      </c>
      <c r="N49" s="67">
        <v>77</v>
      </c>
      <c r="O49" s="67" t="s">
        <v>76</v>
      </c>
      <c r="P49" s="67">
        <v>84</v>
      </c>
      <c r="Q49" s="68" t="s">
        <v>77</v>
      </c>
      <c r="R49" s="69">
        <v>84</v>
      </c>
    </row>
    <row r="50" spans="1:18" ht="26.25">
      <c r="A50" s="70" t="s">
        <v>45</v>
      </c>
      <c r="B50" s="112" t="s">
        <v>110</v>
      </c>
      <c r="C50" s="113"/>
      <c r="D50" s="60"/>
      <c r="E50" s="17">
        <f>$F$45*F50</f>
        <v>0.75</v>
      </c>
      <c r="F50" s="21">
        <v>0.15</v>
      </c>
      <c r="G50" s="22">
        <v>0.159</v>
      </c>
      <c r="H50" s="53">
        <v>0.1599</v>
      </c>
      <c r="I50" s="22">
        <v>0.1599</v>
      </c>
      <c r="J50" s="65" t="s">
        <v>165</v>
      </c>
      <c r="K50" s="66" t="s">
        <v>74</v>
      </c>
      <c r="L50" s="66">
        <v>14</v>
      </c>
      <c r="M50" s="67" t="s">
        <v>75</v>
      </c>
      <c r="N50" s="67">
        <v>14</v>
      </c>
      <c r="O50" s="67" t="s">
        <v>76</v>
      </c>
      <c r="P50" s="67">
        <v>18</v>
      </c>
      <c r="Q50" s="68" t="s">
        <v>77</v>
      </c>
      <c r="R50" s="69">
        <v>18</v>
      </c>
    </row>
    <row r="51" spans="1:18" ht="26.25">
      <c r="A51" s="70" t="s">
        <v>46</v>
      </c>
      <c r="B51" s="112" t="s">
        <v>111</v>
      </c>
      <c r="C51" s="113"/>
      <c r="D51" s="60"/>
      <c r="E51" s="17">
        <f>$F$45*F51</f>
        <v>0.75</v>
      </c>
      <c r="F51" s="21">
        <v>0.15</v>
      </c>
      <c r="G51" s="22">
        <v>0.1806</v>
      </c>
      <c r="H51" s="53">
        <v>0.1801</v>
      </c>
      <c r="I51" s="22">
        <v>0.1786</v>
      </c>
      <c r="J51" s="65" t="s">
        <v>165</v>
      </c>
      <c r="K51" s="66" t="s">
        <v>74</v>
      </c>
      <c r="L51" s="66">
        <v>13</v>
      </c>
      <c r="M51" s="67" t="s">
        <v>75</v>
      </c>
      <c r="N51" s="67">
        <v>13</v>
      </c>
      <c r="O51" s="67" t="s">
        <v>76</v>
      </c>
      <c r="P51" s="67">
        <v>19</v>
      </c>
      <c r="Q51" s="68" t="s">
        <v>77</v>
      </c>
      <c r="R51" s="69">
        <v>19</v>
      </c>
    </row>
    <row r="52" spans="1:18" ht="26.25">
      <c r="A52" s="9" t="s">
        <v>47</v>
      </c>
      <c r="B52" s="108" t="s">
        <v>69</v>
      </c>
      <c r="C52" s="108"/>
      <c r="D52" s="62"/>
      <c r="E52" s="16"/>
      <c r="F52" s="10">
        <v>5</v>
      </c>
      <c r="G52" s="20"/>
      <c r="H52" s="52"/>
      <c r="I52" s="11"/>
      <c r="J52" s="47"/>
      <c r="K52" s="115"/>
      <c r="L52" s="116"/>
      <c r="M52" s="116"/>
      <c r="N52" s="116"/>
      <c r="O52" s="116"/>
      <c r="P52" s="116"/>
      <c r="Q52" s="116"/>
      <c r="R52" s="117"/>
    </row>
    <row r="53" spans="1:18" ht="35.25" customHeight="1">
      <c r="A53" s="70" t="s">
        <v>48</v>
      </c>
      <c r="B53" s="112" t="s">
        <v>112</v>
      </c>
      <c r="C53" s="113"/>
      <c r="D53" s="60"/>
      <c r="E53" s="17">
        <f>$F$52*F53</f>
        <v>2.5</v>
      </c>
      <c r="F53" s="21">
        <v>0.5</v>
      </c>
      <c r="G53" s="22">
        <v>0.3466</v>
      </c>
      <c r="H53" s="50">
        <v>0.4651</v>
      </c>
      <c r="I53" s="22">
        <v>0.35</v>
      </c>
      <c r="J53" s="49" t="s">
        <v>169</v>
      </c>
      <c r="K53" s="66" t="s">
        <v>74</v>
      </c>
      <c r="L53" s="66">
        <v>20</v>
      </c>
      <c r="M53" s="67" t="s">
        <v>75</v>
      </c>
      <c r="N53" s="67">
        <v>20</v>
      </c>
      <c r="O53" s="67" t="s">
        <v>76</v>
      </c>
      <c r="P53" s="67">
        <v>30</v>
      </c>
      <c r="Q53" s="68" t="s">
        <v>77</v>
      </c>
      <c r="R53" s="69">
        <v>30</v>
      </c>
    </row>
    <row r="54" spans="1:18" ht="20.25" customHeight="1">
      <c r="A54" s="70" t="s">
        <v>49</v>
      </c>
      <c r="B54" s="114" t="s">
        <v>113</v>
      </c>
      <c r="C54" s="114"/>
      <c r="D54" s="60"/>
      <c r="E54" s="17">
        <f>$F$52*F54</f>
        <v>2.5</v>
      </c>
      <c r="F54" s="21">
        <v>0.5</v>
      </c>
      <c r="G54" s="22" t="s">
        <v>163</v>
      </c>
      <c r="H54" s="55" t="s">
        <v>2</v>
      </c>
      <c r="I54" s="25" t="s">
        <v>2</v>
      </c>
      <c r="J54" s="65"/>
      <c r="K54" s="142" t="s">
        <v>3</v>
      </c>
      <c r="L54" s="142"/>
      <c r="M54" s="143"/>
      <c r="N54" s="143"/>
      <c r="O54" s="143"/>
      <c r="P54" s="143"/>
      <c r="Q54" s="144" t="s">
        <v>2</v>
      </c>
      <c r="R54" s="145"/>
    </row>
    <row r="55" spans="1:18" ht="41.25" customHeight="1">
      <c r="A55" s="72">
        <v>4</v>
      </c>
      <c r="B55" s="137" t="s">
        <v>114</v>
      </c>
      <c r="C55" s="138"/>
      <c r="D55" s="73"/>
      <c r="E55" s="74"/>
      <c r="F55" s="75">
        <f>+F56+F59+F61+F64+F67</f>
        <v>20</v>
      </c>
      <c r="G55" s="76"/>
      <c r="H55" s="77"/>
      <c r="I55" s="78"/>
      <c r="J55" s="79"/>
      <c r="K55" s="139"/>
      <c r="L55" s="140"/>
      <c r="M55" s="140"/>
      <c r="N55" s="140"/>
      <c r="O55" s="140"/>
      <c r="P55" s="140"/>
      <c r="Q55" s="140"/>
      <c r="R55" s="141"/>
    </row>
    <row r="56" spans="1:18" ht="26.25">
      <c r="A56" s="9" t="s">
        <v>50</v>
      </c>
      <c r="B56" s="108" t="s">
        <v>115</v>
      </c>
      <c r="C56" s="108"/>
      <c r="D56" s="62"/>
      <c r="E56" s="16"/>
      <c r="F56" s="10">
        <v>4</v>
      </c>
      <c r="G56" s="20"/>
      <c r="H56" s="52"/>
      <c r="I56" s="11"/>
      <c r="J56" s="47"/>
      <c r="K56" s="115"/>
      <c r="L56" s="116"/>
      <c r="M56" s="116"/>
      <c r="N56" s="116"/>
      <c r="O56" s="116"/>
      <c r="P56" s="116"/>
      <c r="Q56" s="116"/>
      <c r="R56" s="117"/>
    </row>
    <row r="57" spans="1:18" ht="26.25">
      <c r="A57" s="70" t="s">
        <v>51</v>
      </c>
      <c r="B57" s="114" t="s">
        <v>116</v>
      </c>
      <c r="C57" s="114"/>
      <c r="D57" s="60"/>
      <c r="E57" s="17">
        <f>$F$56*F57</f>
        <v>3.2</v>
      </c>
      <c r="F57" s="21">
        <v>0.8</v>
      </c>
      <c r="G57" s="22" t="s">
        <v>2</v>
      </c>
      <c r="H57" s="55" t="s">
        <v>2</v>
      </c>
      <c r="I57" s="25" t="s">
        <v>2</v>
      </c>
      <c r="J57" s="65" t="s">
        <v>165</v>
      </c>
      <c r="K57" s="142" t="s">
        <v>3</v>
      </c>
      <c r="L57" s="142"/>
      <c r="M57" s="143"/>
      <c r="N57" s="143"/>
      <c r="O57" s="143"/>
      <c r="P57" s="143"/>
      <c r="Q57" s="144" t="s">
        <v>2</v>
      </c>
      <c r="R57" s="145"/>
    </row>
    <row r="58" spans="1:18" ht="26.25">
      <c r="A58" s="70" t="s">
        <v>52</v>
      </c>
      <c r="B58" s="114" t="s">
        <v>117</v>
      </c>
      <c r="C58" s="114"/>
      <c r="D58" s="60"/>
      <c r="E58" s="17">
        <f>$F$56*F58</f>
        <v>0.8</v>
      </c>
      <c r="F58" s="21">
        <v>0.2</v>
      </c>
      <c r="G58" s="22" t="s">
        <v>2</v>
      </c>
      <c r="H58" s="55" t="s">
        <v>2</v>
      </c>
      <c r="I58" s="25" t="s">
        <v>2</v>
      </c>
      <c r="J58" s="65" t="s">
        <v>165</v>
      </c>
      <c r="K58" s="142" t="s">
        <v>3</v>
      </c>
      <c r="L58" s="142"/>
      <c r="M58" s="143"/>
      <c r="N58" s="143"/>
      <c r="O58" s="143"/>
      <c r="P58" s="143"/>
      <c r="Q58" s="144" t="s">
        <v>2</v>
      </c>
      <c r="R58" s="145"/>
    </row>
    <row r="59" spans="1:18" ht="26.25">
      <c r="A59" s="9" t="s">
        <v>53</v>
      </c>
      <c r="B59" s="108" t="s">
        <v>118</v>
      </c>
      <c r="C59" s="108"/>
      <c r="D59" s="62"/>
      <c r="E59" s="16"/>
      <c r="F59" s="10">
        <v>4</v>
      </c>
      <c r="G59" s="28"/>
      <c r="H59" s="52"/>
      <c r="I59" s="26"/>
      <c r="J59" s="47"/>
      <c r="K59" s="115"/>
      <c r="L59" s="116"/>
      <c r="M59" s="116"/>
      <c r="N59" s="116"/>
      <c r="O59" s="116"/>
      <c r="P59" s="116"/>
      <c r="Q59" s="116"/>
      <c r="R59" s="117"/>
    </row>
    <row r="60" spans="1:18" ht="42.75" customHeight="1">
      <c r="A60" s="71" t="s">
        <v>54</v>
      </c>
      <c r="B60" s="147" t="s">
        <v>119</v>
      </c>
      <c r="C60" s="147"/>
      <c r="D60" s="63"/>
      <c r="E60" s="17">
        <f>$F$59*F60</f>
        <v>4</v>
      </c>
      <c r="F60" s="7">
        <v>1</v>
      </c>
      <c r="G60" s="22" t="s">
        <v>163</v>
      </c>
      <c r="H60" s="30" t="s">
        <v>163</v>
      </c>
      <c r="I60" s="27" t="s">
        <v>168</v>
      </c>
      <c r="J60" s="49" t="s">
        <v>169</v>
      </c>
      <c r="K60" s="142" t="s">
        <v>3</v>
      </c>
      <c r="L60" s="142"/>
      <c r="M60" s="148" t="s">
        <v>139</v>
      </c>
      <c r="N60" s="149"/>
      <c r="O60" s="149"/>
      <c r="P60" s="150"/>
      <c r="Q60" s="144" t="s">
        <v>2</v>
      </c>
      <c r="R60" s="145"/>
    </row>
    <row r="61" spans="1:18" ht="26.25">
      <c r="A61" s="9" t="s">
        <v>55</v>
      </c>
      <c r="B61" s="108" t="s">
        <v>120</v>
      </c>
      <c r="C61" s="108"/>
      <c r="D61" s="62"/>
      <c r="E61" s="16"/>
      <c r="F61" s="10">
        <v>4</v>
      </c>
      <c r="G61" s="20"/>
      <c r="H61" s="52"/>
      <c r="I61" s="11"/>
      <c r="J61" s="47"/>
      <c r="K61" s="115"/>
      <c r="L61" s="116"/>
      <c r="M61" s="116"/>
      <c r="N61" s="116"/>
      <c r="O61" s="116"/>
      <c r="P61" s="116"/>
      <c r="Q61" s="116"/>
      <c r="R61" s="117"/>
    </row>
    <row r="62" spans="1:18" ht="29.25" customHeight="1">
      <c r="A62" s="70" t="s">
        <v>56</v>
      </c>
      <c r="B62" s="114" t="s">
        <v>121</v>
      </c>
      <c r="C62" s="114"/>
      <c r="D62" s="60"/>
      <c r="E62" s="17">
        <f>$F$61*F62</f>
        <v>4</v>
      </c>
      <c r="F62" s="21">
        <v>1</v>
      </c>
      <c r="G62" s="22">
        <v>0.0967</v>
      </c>
      <c r="H62" s="51">
        <v>0.1068</v>
      </c>
      <c r="I62" s="22">
        <v>0.1138</v>
      </c>
      <c r="J62" s="65" t="s">
        <v>165</v>
      </c>
      <c r="K62" s="142" t="s">
        <v>141</v>
      </c>
      <c r="L62" s="142"/>
      <c r="M62" s="143"/>
      <c r="N62" s="143"/>
      <c r="O62" s="143"/>
      <c r="P62" s="143"/>
      <c r="Q62" s="160" t="s">
        <v>140</v>
      </c>
      <c r="R62" s="161"/>
    </row>
    <row r="63" spans="1:18" ht="29.25" customHeight="1">
      <c r="A63" s="70" t="s">
        <v>174</v>
      </c>
      <c r="B63" s="158" t="s">
        <v>175</v>
      </c>
      <c r="C63" s="159"/>
      <c r="D63" s="60"/>
      <c r="E63" s="17"/>
      <c r="F63" s="21"/>
      <c r="G63" s="32" t="s">
        <v>2</v>
      </c>
      <c r="H63" s="31" t="s">
        <v>2</v>
      </c>
      <c r="I63" s="32" t="s">
        <v>2</v>
      </c>
      <c r="J63" s="65" t="s">
        <v>165</v>
      </c>
      <c r="K63" s="154" t="s">
        <v>3</v>
      </c>
      <c r="L63" s="155"/>
      <c r="M63" s="151"/>
      <c r="N63" s="152"/>
      <c r="O63" s="152"/>
      <c r="P63" s="153"/>
      <c r="Q63" s="156" t="s">
        <v>2</v>
      </c>
      <c r="R63" s="157"/>
    </row>
    <row r="64" spans="1:18" ht="26.25">
      <c r="A64" s="9" t="s">
        <v>57</v>
      </c>
      <c r="B64" s="108" t="s">
        <v>122</v>
      </c>
      <c r="C64" s="108"/>
      <c r="D64" s="62"/>
      <c r="E64" s="16"/>
      <c r="F64" s="10">
        <v>4</v>
      </c>
      <c r="G64" s="20"/>
      <c r="H64" s="52"/>
      <c r="I64" s="11"/>
      <c r="J64" s="47"/>
      <c r="K64" s="115"/>
      <c r="L64" s="116"/>
      <c r="M64" s="116"/>
      <c r="N64" s="116"/>
      <c r="O64" s="116"/>
      <c r="P64" s="116"/>
      <c r="Q64" s="116"/>
      <c r="R64" s="117"/>
    </row>
    <row r="65" spans="1:18" ht="26.25">
      <c r="A65" s="70" t="s">
        <v>58</v>
      </c>
      <c r="B65" s="114" t="s">
        <v>123</v>
      </c>
      <c r="C65" s="114"/>
      <c r="D65" s="60"/>
      <c r="E65" s="17">
        <f>$F$64*F65</f>
        <v>1.2</v>
      </c>
      <c r="F65" s="21">
        <v>0.3</v>
      </c>
      <c r="G65" s="22" t="s">
        <v>2</v>
      </c>
      <c r="H65" s="55" t="s">
        <v>2</v>
      </c>
      <c r="I65" s="35" t="s">
        <v>2</v>
      </c>
      <c r="J65" s="48"/>
      <c r="K65" s="142" t="s">
        <v>3</v>
      </c>
      <c r="L65" s="142"/>
      <c r="M65" s="143"/>
      <c r="N65" s="143"/>
      <c r="O65" s="143"/>
      <c r="P65" s="143"/>
      <c r="Q65" s="160" t="s">
        <v>2</v>
      </c>
      <c r="R65" s="161"/>
    </row>
    <row r="66" spans="1:18" ht="26.25">
      <c r="A66" s="70" t="s">
        <v>59</v>
      </c>
      <c r="B66" s="114" t="s">
        <v>124</v>
      </c>
      <c r="C66" s="114"/>
      <c r="D66" s="60"/>
      <c r="E66" s="17">
        <f>$F$64*F66</f>
        <v>2.8</v>
      </c>
      <c r="F66" s="21">
        <v>0.7</v>
      </c>
      <c r="G66" s="22" t="s">
        <v>163</v>
      </c>
      <c r="H66" s="55" t="s">
        <v>2</v>
      </c>
      <c r="I66" s="35" t="s">
        <v>2</v>
      </c>
      <c r="J66" s="48"/>
      <c r="K66" s="142" t="s">
        <v>3</v>
      </c>
      <c r="L66" s="142"/>
      <c r="M66" s="143"/>
      <c r="N66" s="143"/>
      <c r="O66" s="143"/>
      <c r="P66" s="143"/>
      <c r="Q66" s="160" t="s">
        <v>2</v>
      </c>
      <c r="R66" s="161"/>
    </row>
    <row r="67" spans="1:18" ht="26.25">
      <c r="A67" s="9" t="s">
        <v>60</v>
      </c>
      <c r="B67" s="108" t="s">
        <v>125</v>
      </c>
      <c r="C67" s="108"/>
      <c r="D67" s="62"/>
      <c r="E67" s="16"/>
      <c r="F67" s="10">
        <v>4</v>
      </c>
      <c r="G67" s="20"/>
      <c r="H67" s="52"/>
      <c r="I67" s="11"/>
      <c r="J67" s="47"/>
      <c r="K67" s="115"/>
      <c r="L67" s="116"/>
      <c r="M67" s="116"/>
      <c r="N67" s="116"/>
      <c r="O67" s="116"/>
      <c r="P67" s="116"/>
      <c r="Q67" s="116"/>
      <c r="R67" s="117"/>
    </row>
    <row r="68" spans="1:18" ht="30" customHeight="1">
      <c r="A68" s="70" t="s">
        <v>61</v>
      </c>
      <c r="B68" s="114" t="s">
        <v>126</v>
      </c>
      <c r="C68" s="114"/>
      <c r="D68" s="61" t="s">
        <v>72</v>
      </c>
      <c r="E68" s="17">
        <f>$F$67*F68</f>
        <v>4</v>
      </c>
      <c r="F68" s="21">
        <v>1</v>
      </c>
      <c r="G68" s="87">
        <v>55</v>
      </c>
      <c r="H68" s="88">
        <v>56</v>
      </c>
      <c r="I68" s="87">
        <v>57</v>
      </c>
      <c r="J68" s="65" t="s">
        <v>165</v>
      </c>
      <c r="K68" s="66" t="s">
        <v>74</v>
      </c>
      <c r="L68" s="66">
        <v>1</v>
      </c>
      <c r="M68" s="67" t="s">
        <v>75</v>
      </c>
      <c r="N68" s="67">
        <v>1</v>
      </c>
      <c r="O68" s="67" t="s">
        <v>76</v>
      </c>
      <c r="P68" s="67">
        <v>1.6</v>
      </c>
      <c r="Q68" s="68" t="s">
        <v>77</v>
      </c>
      <c r="R68" s="69">
        <v>1.6</v>
      </c>
    </row>
    <row r="69" spans="1:18" ht="26.25">
      <c r="A69" s="72">
        <v>5</v>
      </c>
      <c r="B69" s="146" t="s">
        <v>127</v>
      </c>
      <c r="C69" s="146"/>
      <c r="D69" s="73"/>
      <c r="E69" s="74"/>
      <c r="F69" s="75">
        <f>+F70+F73</f>
        <v>10</v>
      </c>
      <c r="G69" s="76"/>
      <c r="H69" s="77"/>
      <c r="I69" s="78"/>
      <c r="J69" s="79"/>
      <c r="K69" s="139"/>
      <c r="L69" s="140"/>
      <c r="M69" s="140"/>
      <c r="N69" s="140"/>
      <c r="O69" s="140"/>
      <c r="P69" s="140"/>
      <c r="Q69" s="140"/>
      <c r="R69" s="141"/>
    </row>
    <row r="70" spans="1:18" ht="26.25">
      <c r="A70" s="9" t="s">
        <v>62</v>
      </c>
      <c r="B70" s="108" t="s">
        <v>128</v>
      </c>
      <c r="C70" s="108"/>
      <c r="D70" s="62"/>
      <c r="E70" s="16"/>
      <c r="F70" s="10">
        <v>3</v>
      </c>
      <c r="G70" s="20"/>
      <c r="H70" s="52"/>
      <c r="I70" s="11"/>
      <c r="J70" s="47"/>
      <c r="K70" s="115"/>
      <c r="L70" s="116"/>
      <c r="M70" s="116"/>
      <c r="N70" s="116"/>
      <c r="O70" s="116"/>
      <c r="P70" s="116"/>
      <c r="Q70" s="116"/>
      <c r="R70" s="117"/>
    </row>
    <row r="71" spans="1:18" ht="26.25">
      <c r="A71" s="70" t="s">
        <v>63</v>
      </c>
      <c r="B71" s="114" t="s">
        <v>129</v>
      </c>
      <c r="C71" s="114"/>
      <c r="D71" s="60"/>
      <c r="E71" s="17">
        <f>$F$70*F71</f>
        <v>1.5</v>
      </c>
      <c r="F71" s="21">
        <v>0.5</v>
      </c>
      <c r="G71" s="29" t="s">
        <v>161</v>
      </c>
      <c r="H71" s="55" t="s">
        <v>2</v>
      </c>
      <c r="I71" s="25" t="s">
        <v>2</v>
      </c>
      <c r="J71" s="48"/>
      <c r="K71" s="142" t="s">
        <v>3</v>
      </c>
      <c r="L71" s="142"/>
      <c r="M71" s="143"/>
      <c r="N71" s="143"/>
      <c r="O71" s="143"/>
      <c r="P71" s="143"/>
      <c r="Q71" s="144" t="s">
        <v>2</v>
      </c>
      <c r="R71" s="145"/>
    </row>
    <row r="72" spans="1:18" ht="26.25">
      <c r="A72" s="70" t="s">
        <v>64</v>
      </c>
      <c r="B72" s="114" t="s">
        <v>130</v>
      </c>
      <c r="C72" s="114"/>
      <c r="D72" s="60"/>
      <c r="E72" s="17">
        <f>$F$70*F72</f>
        <v>1.5</v>
      </c>
      <c r="F72" s="21">
        <v>0.5</v>
      </c>
      <c r="G72" s="29" t="s">
        <v>161</v>
      </c>
      <c r="H72" s="55" t="s">
        <v>2</v>
      </c>
      <c r="I72" s="25" t="s">
        <v>2</v>
      </c>
      <c r="J72" s="48"/>
      <c r="K72" s="142" t="s">
        <v>3</v>
      </c>
      <c r="L72" s="142"/>
      <c r="M72" s="143"/>
      <c r="N72" s="143"/>
      <c r="O72" s="143"/>
      <c r="P72" s="143"/>
      <c r="Q72" s="144" t="s">
        <v>2</v>
      </c>
      <c r="R72" s="145"/>
    </row>
    <row r="73" spans="1:18" ht="26.25">
      <c r="A73" s="9" t="s">
        <v>65</v>
      </c>
      <c r="B73" s="108" t="s">
        <v>131</v>
      </c>
      <c r="C73" s="108"/>
      <c r="D73" s="62"/>
      <c r="E73" s="16"/>
      <c r="F73" s="10">
        <v>7</v>
      </c>
      <c r="G73" s="20"/>
      <c r="H73" s="52"/>
      <c r="I73" s="11"/>
      <c r="J73" s="47"/>
      <c r="K73" s="115"/>
      <c r="L73" s="116"/>
      <c r="M73" s="116"/>
      <c r="N73" s="116"/>
      <c r="O73" s="116"/>
      <c r="P73" s="116"/>
      <c r="Q73" s="116"/>
      <c r="R73" s="117"/>
    </row>
    <row r="74" spans="1:18" ht="26.25">
      <c r="A74" s="70" t="s">
        <v>66</v>
      </c>
      <c r="B74" s="114" t="s">
        <v>132</v>
      </c>
      <c r="C74" s="114"/>
      <c r="D74" s="61" t="s">
        <v>72</v>
      </c>
      <c r="E74" s="17">
        <f>$F$73*F74</f>
        <v>7</v>
      </c>
      <c r="F74" s="21">
        <v>1</v>
      </c>
      <c r="G74" s="19" t="s">
        <v>163</v>
      </c>
      <c r="H74" s="53">
        <v>0.794</v>
      </c>
      <c r="I74" s="22">
        <v>0.7</v>
      </c>
      <c r="J74" s="65" t="s">
        <v>165</v>
      </c>
      <c r="K74" s="66" t="s">
        <v>74</v>
      </c>
      <c r="L74" s="66">
        <v>50</v>
      </c>
      <c r="M74" s="67" t="s">
        <v>75</v>
      </c>
      <c r="N74" s="67">
        <v>50</v>
      </c>
      <c r="O74" s="67" t="s">
        <v>76</v>
      </c>
      <c r="P74" s="67">
        <v>80</v>
      </c>
      <c r="Q74" s="68" t="s">
        <v>77</v>
      </c>
      <c r="R74" s="69">
        <v>80</v>
      </c>
    </row>
    <row r="75" spans="1:18" ht="16.5" thickBot="1">
      <c r="A75" s="163" t="s">
        <v>182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/>
    </row>
    <row r="76" spans="1:18" ht="15.75" thickBot="1">
      <c r="A76" s="46" t="s">
        <v>9</v>
      </c>
      <c r="B76" s="89" t="s">
        <v>190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</row>
    <row r="77" spans="1:18" ht="35.25" customHeight="1">
      <c r="A77" s="46" t="s">
        <v>11</v>
      </c>
      <c r="B77" s="89" t="s">
        <v>178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1"/>
    </row>
    <row r="78" spans="1:18" ht="54" customHeight="1">
      <c r="A78" s="14" t="s">
        <v>23</v>
      </c>
      <c r="B78" s="93" t="s">
        <v>185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4"/>
    </row>
    <row r="79" spans="1:18" ht="15">
      <c r="A79" s="14" t="s">
        <v>38</v>
      </c>
      <c r="B79" s="92" t="s">
        <v>173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4"/>
    </row>
    <row r="80" spans="1:18" ht="15">
      <c r="A80" s="34" t="s">
        <v>42</v>
      </c>
      <c r="B80" s="36" t="s">
        <v>179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1:18" ht="15">
      <c r="A81" s="34" t="s">
        <v>43</v>
      </c>
      <c r="B81" s="92" t="s">
        <v>181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4"/>
    </row>
    <row r="82" spans="1:18" ht="15">
      <c r="A82" s="34" t="s">
        <v>56</v>
      </c>
      <c r="B82" s="92" t="s">
        <v>177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4"/>
    </row>
    <row r="83" spans="1:18" ht="15.75" thickBot="1">
      <c r="A83" s="33" t="s">
        <v>66</v>
      </c>
      <c r="B83" s="97" t="s">
        <v>176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8"/>
    </row>
    <row r="84" spans="1:18" ht="20.25" customHeight="1">
      <c r="A84" s="38"/>
      <c r="B84" s="39" t="s">
        <v>149</v>
      </c>
      <c r="C84" s="95" t="s">
        <v>138</v>
      </c>
      <c r="D84" s="95"/>
      <c r="E84" s="95"/>
      <c r="F84" s="95"/>
      <c r="G84" s="95"/>
      <c r="H84" s="95"/>
      <c r="I84" s="95"/>
      <c r="J84" s="95"/>
      <c r="K84" s="41"/>
      <c r="L84" s="41"/>
      <c r="M84" s="41"/>
      <c r="N84" s="41"/>
      <c r="O84" s="41"/>
      <c r="P84" s="41"/>
      <c r="Q84" s="40"/>
      <c r="R84" s="42"/>
    </row>
    <row r="85" spans="1:18" ht="24.75" customHeight="1" thickBot="1">
      <c r="A85" s="43"/>
      <c r="B85" s="44" t="s">
        <v>158</v>
      </c>
      <c r="C85" s="96" t="s">
        <v>148</v>
      </c>
      <c r="D85" s="96"/>
      <c r="E85" s="96"/>
      <c r="F85" s="96"/>
      <c r="G85" s="96"/>
      <c r="H85" s="96"/>
      <c r="I85" s="96"/>
      <c r="J85" s="96"/>
      <c r="K85" s="162" t="s">
        <v>183</v>
      </c>
      <c r="L85" s="162"/>
      <c r="M85" s="162"/>
      <c r="N85" s="162"/>
      <c r="O85" s="162"/>
      <c r="P85" s="162"/>
      <c r="Q85" s="162"/>
      <c r="R85" s="45"/>
    </row>
  </sheetData>
  <sheetProtection/>
  <mergeCells count="149">
    <mergeCell ref="B78:R78"/>
    <mergeCell ref="B79:R79"/>
    <mergeCell ref="K85:Q85"/>
    <mergeCell ref="E4:E5"/>
    <mergeCell ref="B73:C73"/>
    <mergeCell ref="K73:R73"/>
    <mergeCell ref="B74:C74"/>
    <mergeCell ref="A75:R75"/>
    <mergeCell ref="B71:C71"/>
    <mergeCell ref="K71:L71"/>
    <mergeCell ref="M71:P71"/>
    <mergeCell ref="Q71:R71"/>
    <mergeCell ref="B72:C72"/>
    <mergeCell ref="K72:L72"/>
    <mergeCell ref="M72:P72"/>
    <mergeCell ref="Q72:R72"/>
    <mergeCell ref="B67:C67"/>
    <mergeCell ref="K67:R67"/>
    <mergeCell ref="B68:C68"/>
    <mergeCell ref="B69:C69"/>
    <mergeCell ref="K69:R69"/>
    <mergeCell ref="B70:C70"/>
    <mergeCell ref="B77:R77"/>
    <mergeCell ref="K70:R70"/>
    <mergeCell ref="B65:C65"/>
    <mergeCell ref="K65:L65"/>
    <mergeCell ref="M65:P65"/>
    <mergeCell ref="Q65:R65"/>
    <mergeCell ref="B66:C66"/>
    <mergeCell ref="K66:L66"/>
    <mergeCell ref="M66:P66"/>
    <mergeCell ref="Q66:R66"/>
    <mergeCell ref="B62:C62"/>
    <mergeCell ref="K62:L62"/>
    <mergeCell ref="M62:P62"/>
    <mergeCell ref="Q62:R62"/>
    <mergeCell ref="B64:C64"/>
    <mergeCell ref="K64:R64"/>
    <mergeCell ref="B60:C60"/>
    <mergeCell ref="K60:L60"/>
    <mergeCell ref="M60:P60"/>
    <mergeCell ref="Q60:R60"/>
    <mergeCell ref="B61:C61"/>
    <mergeCell ref="K61:R61"/>
    <mergeCell ref="M63:P63"/>
    <mergeCell ref="K63:L63"/>
    <mergeCell ref="Q63:R63"/>
    <mergeCell ref="B63:C63"/>
    <mergeCell ref="B58:C58"/>
    <mergeCell ref="K58:L58"/>
    <mergeCell ref="M58:P58"/>
    <mergeCell ref="Q58:R58"/>
    <mergeCell ref="B59:C59"/>
    <mergeCell ref="K59:R59"/>
    <mergeCell ref="B56:C56"/>
    <mergeCell ref="K56:R56"/>
    <mergeCell ref="B57:C57"/>
    <mergeCell ref="K57:L57"/>
    <mergeCell ref="M57:P57"/>
    <mergeCell ref="Q57:R57"/>
    <mergeCell ref="B54:C54"/>
    <mergeCell ref="K54:L54"/>
    <mergeCell ref="M54:P54"/>
    <mergeCell ref="Q54:R54"/>
    <mergeCell ref="B55:C55"/>
    <mergeCell ref="K55:R55"/>
    <mergeCell ref="B49:C49"/>
    <mergeCell ref="B50:C50"/>
    <mergeCell ref="B51:C51"/>
    <mergeCell ref="B52:C52"/>
    <mergeCell ref="K52:R52"/>
    <mergeCell ref="B53:C53"/>
    <mergeCell ref="B46:C46"/>
    <mergeCell ref="K46:L46"/>
    <mergeCell ref="M46:P46"/>
    <mergeCell ref="Q46:R46"/>
    <mergeCell ref="B47:C47"/>
    <mergeCell ref="B48:C48"/>
    <mergeCell ref="B42:C42"/>
    <mergeCell ref="B43:C43"/>
    <mergeCell ref="B44:C44"/>
    <mergeCell ref="K44:R44"/>
    <mergeCell ref="B45:C45"/>
    <mergeCell ref="K45:R45"/>
    <mergeCell ref="B36:C36"/>
    <mergeCell ref="B37:C37"/>
    <mergeCell ref="B38:C38"/>
    <mergeCell ref="B39:C39"/>
    <mergeCell ref="B40:C40"/>
    <mergeCell ref="B41:C41"/>
    <mergeCell ref="K31:R31"/>
    <mergeCell ref="B32:C32"/>
    <mergeCell ref="B33:C33"/>
    <mergeCell ref="B34:C34"/>
    <mergeCell ref="K34:R34"/>
    <mergeCell ref="B35:C35"/>
    <mergeCell ref="B27:C27"/>
    <mergeCell ref="B28:C28"/>
    <mergeCell ref="B29:C29"/>
    <mergeCell ref="B30:C30"/>
    <mergeCell ref="B31:C31"/>
    <mergeCell ref="B22:C22"/>
    <mergeCell ref="B23:C23"/>
    <mergeCell ref="K23:R23"/>
    <mergeCell ref="B24:C24"/>
    <mergeCell ref="K24:R24"/>
    <mergeCell ref="B25:C25"/>
    <mergeCell ref="B20:C20"/>
    <mergeCell ref="B21:C21"/>
    <mergeCell ref="B12:C12"/>
    <mergeCell ref="B13:C13"/>
    <mergeCell ref="B14:C14"/>
    <mergeCell ref="B15:C15"/>
    <mergeCell ref="B16:C16"/>
    <mergeCell ref="K16:R16"/>
    <mergeCell ref="B26:C26"/>
    <mergeCell ref="H4:H5"/>
    <mergeCell ref="K4:R4"/>
    <mergeCell ref="I4:I5"/>
    <mergeCell ref="G4:G5"/>
    <mergeCell ref="J4:J5"/>
    <mergeCell ref="B17:C17"/>
    <mergeCell ref="B18:C18"/>
    <mergeCell ref="K18:R18"/>
    <mergeCell ref="B19:C19"/>
    <mergeCell ref="B76:R76"/>
    <mergeCell ref="B81:R81"/>
    <mergeCell ref="B82:R82"/>
    <mergeCell ref="C84:J84"/>
    <mergeCell ref="C85:J85"/>
    <mergeCell ref="B83:R83"/>
    <mergeCell ref="A3:R3"/>
    <mergeCell ref="B2:R2"/>
    <mergeCell ref="A1:R1"/>
    <mergeCell ref="B7:C7"/>
    <mergeCell ref="K7:R7"/>
    <mergeCell ref="B8:C8"/>
    <mergeCell ref="B9:C9"/>
    <mergeCell ref="B10:C10"/>
    <mergeCell ref="B11:C11"/>
    <mergeCell ref="K11:R11"/>
    <mergeCell ref="K5:L5"/>
    <mergeCell ref="M5:P5"/>
    <mergeCell ref="Q5:R5"/>
    <mergeCell ref="B6:C6"/>
    <mergeCell ref="K6:R6"/>
    <mergeCell ref="A4:C5"/>
    <mergeCell ref="D4:D5"/>
    <mergeCell ref="F4:F5"/>
  </mergeCells>
  <printOptions horizontalCentered="1" verticalCentered="1"/>
  <pageMargins left="0.2362204724409449" right="0.2362204724409449" top="0.2362204724409449" bottom="0.2362204724409449" header="0.2362204724409449" footer="0.2362204724409449"/>
  <pageSetup horizontalDpi="600" verticalDpi="600" orientation="landscape" paperSize="9" scale="60" r:id="rId1"/>
  <rowBreaks count="3" manualBreakCount="3">
    <brk id="22" max="255" man="1"/>
    <brk id="43" max="255" man="1"/>
    <brk id="63" min="2" max="17" man="1"/>
  </rowBreaks>
  <colBreaks count="1" manualBreakCount="1">
    <brk id="18" max="65535" man="1"/>
  </colBreaks>
  <ignoredErrors>
    <ignoredError sqref="A6 H29:H30 H39:H44 I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xp</cp:lastModifiedBy>
  <cp:lastPrinted>2013-07-19T09:25:00Z</cp:lastPrinted>
  <dcterms:created xsi:type="dcterms:W3CDTF">2012-03-28T10:19:07Z</dcterms:created>
  <dcterms:modified xsi:type="dcterms:W3CDTF">2013-07-26T09:18:58Z</dcterms:modified>
  <cp:category/>
  <cp:version/>
  <cp:contentType/>
  <cp:contentStatus/>
</cp:coreProperties>
</file>